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340" windowHeight="6792" activeTab="0"/>
  </bookViews>
  <sheets>
    <sheet name="Rosochy łosia europejskiego" sheetId="1" r:id="rId1"/>
    <sheet name="Pomiar odnóg" sheetId="2" r:id="rId2"/>
    <sheet name="Rysunek" sheetId="3" r:id="rId3"/>
  </sheets>
  <definedNames/>
  <calcPr fullCalcOnLoad="1"/>
</workbook>
</file>

<file path=xl/comments1.xml><?xml version="1.0" encoding="utf-8"?>
<comments xmlns="http://schemas.openxmlformats.org/spreadsheetml/2006/main">
  <authors>
    <author>Otrębski</author>
    <author>a</author>
  </authors>
  <commentList>
    <comment ref="B6" authorId="0">
      <text>
        <r>
          <rPr>
            <b/>
            <sz val="8"/>
            <rFont val="Tahoma"/>
            <family val="2"/>
          </rPr>
          <t>Andrzej Otrębski:</t>
        </r>
        <r>
          <rPr>
            <sz val="8"/>
            <rFont val="Tahoma"/>
            <family val="2"/>
          </rPr>
          <t xml:space="preserve">
Pomiar 4 cm od róży  róży.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Andrzej Otrębski
</t>
        </r>
        <r>
          <rPr>
            <sz val="8"/>
            <rFont val="Tahoma"/>
            <family val="2"/>
          </rPr>
          <t>Najdłuższa odległość pomiędzy czubkami najbardziej oddalonych i odpowiadających sobie odnóg.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Andrzej Otrębski:
</t>
        </r>
        <r>
          <rPr>
            <sz val="8"/>
            <rFont val="Tahoma"/>
            <family val="2"/>
          </rPr>
          <t>Pomiar po zewnętrznej krzywiźnie.</t>
        </r>
      </text>
    </comment>
    <comment ref="B13" authorId="0">
      <text>
        <r>
          <rPr>
            <b/>
            <sz val="8"/>
            <rFont val="Tahoma"/>
            <family val="2"/>
          </rPr>
          <t>Andrzej Otrębski:</t>
        </r>
        <r>
          <rPr>
            <sz val="8"/>
            <rFont val="Tahoma"/>
            <family val="2"/>
          </rPr>
          <t xml:space="preserve">
Pomiar w najszerszym miejscu bez uwzględnienia odnóg, równolegle do osi tyk.</t>
        </r>
      </text>
    </comment>
    <comment ref="B16" authorId="0">
      <text>
        <r>
          <rPr>
            <b/>
            <sz val="8"/>
            <rFont val="Tahoma"/>
            <family val="2"/>
          </rPr>
          <t>Andrzej Otrębski:</t>
        </r>
        <r>
          <rPr>
            <sz val="8"/>
            <rFont val="Tahoma"/>
            <family val="2"/>
          </rPr>
          <t xml:space="preserve">
Proszę przejść do arkusza "Pomiar odnóg".
Program wyliczy pozycje 4b, 5 i 6.</t>
        </r>
      </text>
    </comment>
    <comment ref="B17" authorId="0">
      <text>
        <r>
          <rPr>
            <b/>
            <sz val="8"/>
            <rFont val="Tahoma"/>
            <family val="2"/>
          </rPr>
          <t>Andrzej Otrębski: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Uwaga: muszą być wypełnione rubryki 4a lub 4b.
Proszę przejść do arkusza "Pomiar odnóg".
Program wyliczy pozycje 4b, 5 i 6.</t>
        </r>
      </text>
    </comment>
    <comment ref="B19" authorId="0">
      <text>
        <r>
          <rPr>
            <b/>
            <sz val="8"/>
            <rFont val="Tahoma"/>
            <family val="2"/>
          </rPr>
          <t>Andrzej Otrębski: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Uwaga:</t>
        </r>
        <r>
          <rPr>
            <sz val="8"/>
            <rFont val="Tahoma"/>
            <family val="2"/>
          </rPr>
          <t xml:space="preserve"> muszą być wypełnione rubryki 4a lub 4b.
Proszę przejść do arkusza "Pomiar odnóg".
Program wyliczy pozycje 4b, 5 i 6.</t>
        </r>
      </text>
    </comment>
    <comment ref="H28" authorId="1">
      <text>
        <r>
          <rPr>
            <b/>
            <sz val="8"/>
            <rFont val="Tahoma"/>
            <family val="2"/>
          </rPr>
          <t xml:space="preserve">Andrzej Otrębski:
</t>
        </r>
        <r>
          <rPr>
            <sz val="8"/>
            <rFont val="Tahoma"/>
            <family val="2"/>
          </rPr>
          <t>Tu powtórzono większą wartość wyceny ostatecznej, na podstawie której 
program sam zalicza trofeum do właściwej grupy (łopataczy/badylarzy).
Przy równej ilości punktów trofeum zaliczane jest do grupy łopataczy.</t>
        </r>
      </text>
    </comment>
    <comment ref="G19" authorId="1">
      <text>
        <r>
          <rPr>
            <b/>
            <sz val="8"/>
            <rFont val="Tahoma"/>
            <family val="2"/>
          </rPr>
          <t>Andrzej Otrębski:</t>
        </r>
        <r>
          <rPr>
            <sz val="8"/>
            <rFont val="Tahoma"/>
            <family val="2"/>
          </rPr>
          <t xml:space="preserve">
Liczba odnóg zaliczona dla badylarza.</t>
        </r>
      </text>
    </comment>
  </commentList>
</comments>
</file>

<file path=xl/sharedStrings.xml><?xml version="1.0" encoding="utf-8"?>
<sst xmlns="http://schemas.openxmlformats.org/spreadsheetml/2006/main" count="72" uniqueCount="54">
  <si>
    <t>Elementy</t>
  </si>
  <si>
    <t>prawej</t>
  </si>
  <si>
    <t>lewej</t>
  </si>
  <si>
    <t>Przyznano medal:</t>
  </si>
  <si>
    <t>x</t>
  </si>
  <si>
    <t>Myśliwy:</t>
  </si>
  <si>
    <t>Pomiar</t>
  </si>
  <si>
    <t>Suma</t>
  </si>
  <si>
    <t>Średnie</t>
  </si>
  <si>
    <t>Czynnik</t>
  </si>
  <si>
    <t>Punktacja dla</t>
  </si>
  <si>
    <t>badylarza</t>
  </si>
  <si>
    <t>łopatacza</t>
  </si>
  <si>
    <t>2. Rozłoga (cm):</t>
  </si>
  <si>
    <t>—</t>
  </si>
  <si>
    <t>1. Obwody tyk nośnych</t>
  </si>
  <si>
    <t>w cm</t>
  </si>
  <si>
    <t>3. Długość rosoch</t>
  </si>
  <si>
    <t>5. Średnia długość wszystkich odnóg w cm</t>
  </si>
  <si>
    <t>Suma punktów pomiarowych</t>
  </si>
  <si>
    <t>Potrącenia:</t>
  </si>
  <si>
    <t>2. Za asymetrię rosoch</t>
  </si>
  <si>
    <t>Suma punktów ujemnych</t>
  </si>
  <si>
    <t>4a. Szerokości łopat w cm</t>
  </si>
  <si>
    <t>dla łopatacza</t>
  </si>
  <si>
    <t>4b. Obwody odnóg w cm    dla badylarza</t>
  </si>
  <si>
    <t>według instrukcji</t>
  </si>
  <si>
    <t>0 - 5 pkt</t>
  </si>
  <si>
    <t>0 - 3 pkt</t>
  </si>
  <si>
    <t>Wycena ostateczna</t>
  </si>
  <si>
    <t>Trofeum zaliczono do grupy:</t>
  </si>
  <si>
    <t>Formularz wyceny rosoch łosia europejskiego</t>
  </si>
  <si>
    <t>Data pozyskania:</t>
  </si>
  <si>
    <t>Miejsce pozyskania:</t>
  </si>
  <si>
    <t>6. Liczba odnóg na tyce:</t>
  </si>
  <si>
    <t>1. Za różnicę długości odnóg</t>
  </si>
  <si>
    <t>Zaliczone</t>
  </si>
  <si>
    <t>Lp</t>
  </si>
  <si>
    <t>długość</t>
  </si>
  <si>
    <t>obwód</t>
  </si>
  <si>
    <t>Lewa strona</t>
  </si>
  <si>
    <t>Prawa strona</t>
  </si>
  <si>
    <t>Rozliczenie</t>
  </si>
  <si>
    <t>Łączna długość</t>
  </si>
  <si>
    <t>Średnia długość</t>
  </si>
  <si>
    <t>Odnóg</t>
  </si>
  <si>
    <t>Obwodów</t>
  </si>
  <si>
    <t>Obwody odnóg mierzymy tylko dla badylarzy lub form pośrednich.</t>
  </si>
  <si>
    <t>Proszę wpisać tylko obwody 5 najdłuższych odnóg.</t>
  </si>
  <si>
    <t>-</t>
  </si>
  <si>
    <t>Długości należy wpisywać od góry bez pomijania komórek.</t>
  </si>
  <si>
    <t>Powrót do formularza - tylko po zapisaniu wszystkich pomiarów.</t>
  </si>
  <si>
    <t>Uwagi:</t>
  </si>
  <si>
    <t>Program zaliczy trofeum do łopataczy lub badylarzy na podstawie obliczeń.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</si>
</sst>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&quot; &quot;"/>
    <numFmt numFmtId="170" formatCode="0.0&quot; &quot;"/>
  </numFmts>
  <fonts count="4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170" fontId="1" fillId="33" borderId="10" xfId="0" applyNumberFormat="1" applyFont="1" applyFill="1" applyBorder="1" applyAlignment="1" applyProtection="1">
      <alignment horizontal="right" vertical="center"/>
      <protection locked="0"/>
    </xf>
    <xf numFmtId="170" fontId="1" fillId="33" borderId="11" xfId="0" applyNumberFormat="1" applyFont="1" applyFill="1" applyBorder="1" applyAlignment="1" applyProtection="1">
      <alignment horizontal="right" vertical="center"/>
      <protection locked="0"/>
    </xf>
    <xf numFmtId="2" fontId="2" fillId="34" borderId="12" xfId="0" applyNumberFormat="1" applyFont="1" applyFill="1" applyBorder="1" applyAlignment="1" applyProtection="1">
      <alignment horizontal="right" vertical="center" indent="1"/>
      <protection hidden="1"/>
    </xf>
    <xf numFmtId="2" fontId="3" fillId="34" borderId="12" xfId="0" applyNumberFormat="1" applyFont="1" applyFill="1" applyBorder="1" applyAlignment="1" applyProtection="1">
      <alignment horizontal="right" vertical="center" indent="1"/>
      <protection hidden="1"/>
    </xf>
    <xf numFmtId="169" fontId="1" fillId="35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2" fillId="36" borderId="10" xfId="0" applyNumberFormat="1" applyFont="1" applyFill="1" applyBorder="1" applyAlignment="1" applyProtection="1">
      <alignment horizontal="center" vertical="center"/>
      <protection hidden="1"/>
    </xf>
    <xf numFmtId="0" fontId="2" fillId="36" borderId="14" xfId="0" applyFont="1" applyFill="1" applyBorder="1" applyAlignment="1" applyProtection="1">
      <alignment horizontal="center" vertical="center"/>
      <protection hidden="1"/>
    </xf>
    <xf numFmtId="170" fontId="1" fillId="35" borderId="15" xfId="0" applyNumberFormat="1" applyFont="1" applyFill="1" applyBorder="1" applyAlignment="1" applyProtection="1">
      <alignment horizontal="right" vertical="center"/>
      <protection hidden="1"/>
    </xf>
    <xf numFmtId="2" fontId="1" fillId="36" borderId="16" xfId="0" applyNumberFormat="1" applyFont="1" applyFill="1" applyBorder="1" applyAlignment="1" applyProtection="1">
      <alignment horizontal="left" vertical="center" indent="2"/>
      <protection hidden="1"/>
    </xf>
    <xf numFmtId="2" fontId="1" fillId="36" borderId="17" xfId="0" applyNumberFormat="1" applyFont="1" applyFill="1" applyBorder="1" applyAlignment="1" applyProtection="1">
      <alignment horizontal="left" vertical="center" indent="2"/>
      <protection hidden="1"/>
    </xf>
    <xf numFmtId="165" fontId="1" fillId="35" borderId="13" xfId="0" applyNumberFormat="1" applyFont="1" applyFill="1" applyBorder="1" applyAlignment="1" applyProtection="1">
      <alignment horizontal="center" vertical="center"/>
      <protection hidden="1"/>
    </xf>
    <xf numFmtId="170" fontId="1" fillId="35" borderId="13" xfId="0" applyNumberFormat="1" applyFont="1" applyFill="1" applyBorder="1" applyAlignment="1" applyProtection="1">
      <alignment horizontal="right" vertical="center"/>
      <protection hidden="1"/>
    </xf>
    <xf numFmtId="2" fontId="1" fillId="36" borderId="18" xfId="0" applyNumberFormat="1" applyFont="1" applyFill="1" applyBorder="1" applyAlignment="1" applyProtection="1">
      <alignment horizontal="left" vertical="center" indent="2"/>
      <protection hidden="1"/>
    </xf>
    <xf numFmtId="2" fontId="1" fillId="36" borderId="0" xfId="0" applyNumberFormat="1" applyFont="1" applyFill="1" applyBorder="1" applyAlignment="1" applyProtection="1">
      <alignment horizontal="left" vertical="center" indent="2"/>
      <protection hidden="1"/>
    </xf>
    <xf numFmtId="170" fontId="1" fillId="35" borderId="13" xfId="0" applyNumberFormat="1" applyFont="1" applyFill="1" applyBorder="1" applyAlignment="1" applyProtection="1">
      <alignment horizontal="center" vertical="center"/>
      <protection hidden="1"/>
    </xf>
    <xf numFmtId="2" fontId="1" fillId="35" borderId="13" xfId="0" applyNumberFormat="1" applyFont="1" applyFill="1" applyBorder="1" applyAlignment="1" applyProtection="1">
      <alignment horizontal="center" vertical="center"/>
      <protection hidden="1"/>
    </xf>
    <xf numFmtId="169" fontId="2" fillId="37" borderId="13" xfId="0" applyNumberFormat="1" applyFont="1" applyFill="1" applyBorder="1" applyAlignment="1" applyProtection="1">
      <alignment horizontal="center" vertical="center"/>
      <protection hidden="1"/>
    </xf>
    <xf numFmtId="2" fontId="2" fillId="37" borderId="14" xfId="0" applyNumberFormat="1" applyFont="1" applyFill="1" applyBorder="1" applyAlignment="1" applyProtection="1">
      <alignment horizontal="right" vertical="center" indent="1"/>
      <protection hidden="1"/>
    </xf>
    <xf numFmtId="2" fontId="2" fillId="34" borderId="19" xfId="0" applyNumberFormat="1" applyFont="1" applyFill="1" applyBorder="1" applyAlignment="1" applyProtection="1">
      <alignment horizontal="right" vertical="center" indent="1"/>
      <protection hidden="1"/>
    </xf>
    <xf numFmtId="2" fontId="3" fillId="34" borderId="20" xfId="0" applyNumberFormat="1" applyFont="1" applyFill="1" applyBorder="1" applyAlignment="1" applyProtection="1">
      <alignment horizontal="right" vertical="center" indent="1"/>
      <protection hidden="1"/>
    </xf>
    <xf numFmtId="0" fontId="3" fillId="35" borderId="0" xfId="0" applyFont="1" applyFill="1" applyBorder="1" applyAlignment="1" applyProtection="1">
      <alignment horizontal="left" vertical="center" indent="1"/>
      <protection hidden="1"/>
    </xf>
    <xf numFmtId="170" fontId="1" fillId="33" borderId="13" xfId="0" applyNumberFormat="1" applyFont="1" applyFill="1" applyBorder="1" applyAlignment="1" applyProtection="1">
      <alignment horizontal="right" vertical="center"/>
      <protection locked="0"/>
    </xf>
    <xf numFmtId="2" fontId="1" fillId="35" borderId="10" xfId="0" applyNumberFormat="1" applyFont="1" applyFill="1" applyBorder="1" applyAlignment="1" applyProtection="1">
      <alignment horizontal="center" vertical="center"/>
      <protection hidden="1"/>
    </xf>
    <xf numFmtId="1" fontId="1" fillId="35" borderId="10" xfId="0" applyNumberFormat="1" applyFont="1" applyFill="1" applyBorder="1" applyAlignment="1" applyProtection="1">
      <alignment horizontal="right" vertical="center" indent="1"/>
      <protection hidden="1"/>
    </xf>
    <xf numFmtId="1" fontId="1" fillId="35" borderId="21" xfId="0" applyNumberFormat="1" applyFont="1" applyFill="1" applyBorder="1" applyAlignment="1" applyProtection="1">
      <alignment horizontal="right" vertical="center" indent="1"/>
      <protection hidden="1"/>
    </xf>
    <xf numFmtId="1" fontId="1" fillId="35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38" borderId="22" xfId="0" applyFill="1" applyBorder="1" applyAlignment="1" applyProtection="1">
      <alignment horizontal="center" vertical="center"/>
      <protection hidden="1"/>
    </xf>
    <xf numFmtId="0" fontId="0" fillId="38" borderId="10" xfId="0" applyFill="1" applyBorder="1" applyAlignment="1" applyProtection="1">
      <alignment horizontal="center" vertical="center"/>
      <protection hidden="1"/>
    </xf>
    <xf numFmtId="0" fontId="0" fillId="38" borderId="14" xfId="0" applyFill="1" applyBorder="1" applyAlignment="1" applyProtection="1">
      <alignment horizontal="center" vertical="center"/>
      <protection hidden="1"/>
    </xf>
    <xf numFmtId="1" fontId="0" fillId="26" borderId="22" xfId="0" applyNumberFormat="1" applyFill="1" applyBorder="1" applyAlignment="1" applyProtection="1">
      <alignment horizontal="right" vertical="center" indent="1"/>
      <protection hidden="1"/>
    </xf>
    <xf numFmtId="1" fontId="0" fillId="26" borderId="10" xfId="0" applyNumberFormat="1" applyFill="1" applyBorder="1" applyAlignment="1" applyProtection="1">
      <alignment horizontal="right" vertical="center" indent="1"/>
      <protection hidden="1"/>
    </xf>
    <xf numFmtId="165" fontId="1" fillId="26" borderId="13" xfId="0" applyNumberFormat="1" applyFont="1" applyFill="1" applyBorder="1" applyAlignment="1" applyProtection="1">
      <alignment horizontal="center" vertical="center"/>
      <protection hidden="1"/>
    </xf>
    <xf numFmtId="1" fontId="1" fillId="26" borderId="10" xfId="0" applyNumberFormat="1" applyFont="1" applyFill="1" applyBorder="1" applyAlignment="1" applyProtection="1">
      <alignment horizontal="right" vertical="center" indent="1"/>
      <protection hidden="1"/>
    </xf>
    <xf numFmtId="1" fontId="1" fillId="26" borderId="23" xfId="0" applyNumberFormat="1" applyFont="1" applyFill="1" applyBorder="1" applyAlignment="1" applyProtection="1">
      <alignment horizontal="right" vertical="center" indent="1"/>
      <protection hidden="1"/>
    </xf>
    <xf numFmtId="165" fontId="0" fillId="39" borderId="10" xfId="0" applyNumberFormat="1" applyFont="1" applyFill="1" applyBorder="1" applyAlignment="1" applyProtection="1">
      <alignment horizontal="right" vertical="center" indent="1"/>
      <protection locked="0"/>
    </xf>
    <xf numFmtId="165" fontId="0" fillId="39" borderId="10" xfId="0" applyNumberFormat="1" applyFill="1" applyBorder="1" applyAlignment="1" applyProtection="1">
      <alignment horizontal="right" vertical="center" indent="1"/>
      <protection locked="0"/>
    </xf>
    <xf numFmtId="165" fontId="0" fillId="39" borderId="14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2" fontId="1" fillId="35" borderId="26" xfId="0" applyNumberFormat="1" applyFont="1" applyFill="1" applyBorder="1" applyAlignment="1" applyProtection="1">
      <alignment horizontal="left" vertical="center" indent="2"/>
      <protection hidden="1"/>
    </xf>
    <xf numFmtId="2" fontId="1" fillId="35" borderId="27" xfId="0" applyNumberFormat="1" applyFont="1" applyFill="1" applyBorder="1" applyAlignment="1" applyProtection="1">
      <alignment horizontal="left" vertical="center" indent="2"/>
      <protection hidden="1"/>
    </xf>
    <xf numFmtId="2" fontId="1" fillId="35" borderId="13" xfId="0" applyNumberFormat="1" applyFont="1" applyFill="1" applyBorder="1" applyAlignment="1" applyProtection="1">
      <alignment horizontal="center" vertical="center" wrapText="1"/>
      <protection hidden="1"/>
    </xf>
    <xf numFmtId="2" fontId="1" fillId="35" borderId="15" xfId="0" applyNumberFormat="1" applyFont="1" applyFill="1" applyBorder="1" applyAlignment="1" applyProtection="1">
      <alignment horizontal="center" vertical="center" wrapText="1"/>
      <protection hidden="1"/>
    </xf>
    <xf numFmtId="2" fontId="1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10" fillId="33" borderId="0" xfId="0" applyNumberFormat="1" applyFont="1" applyFill="1" applyAlignment="1" applyProtection="1">
      <alignment horizontal="left" vertical="center" indent="1"/>
      <protection locked="0"/>
    </xf>
    <xf numFmtId="0" fontId="3" fillId="35" borderId="0" xfId="0" applyFont="1" applyFill="1" applyBorder="1" applyAlignment="1" applyProtection="1">
      <alignment vertical="center"/>
      <protection hidden="1"/>
    </xf>
    <xf numFmtId="0" fontId="2" fillId="36" borderId="28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2" fontId="2" fillId="37" borderId="29" xfId="0" applyNumberFormat="1" applyFont="1" applyFill="1" applyBorder="1" applyAlignment="1" applyProtection="1">
      <alignment horizontal="center" vertical="center"/>
      <protection hidden="1"/>
    </xf>
    <xf numFmtId="2" fontId="2" fillId="37" borderId="30" xfId="0" applyNumberFormat="1" applyFont="1" applyFill="1" applyBorder="1" applyAlignment="1" applyProtection="1">
      <alignment horizontal="center" vertical="center"/>
      <protection hidden="1"/>
    </xf>
    <xf numFmtId="2" fontId="3" fillId="34" borderId="31" xfId="0" applyNumberFormat="1" applyFont="1" applyFill="1" applyBorder="1" applyAlignment="1" applyProtection="1">
      <alignment horizontal="center" vertical="center"/>
      <protection hidden="1"/>
    </xf>
    <xf numFmtId="2" fontId="3" fillId="34" borderId="32" xfId="0" applyNumberFormat="1" applyFont="1" applyFill="1" applyBorder="1" applyAlignment="1" applyProtection="1">
      <alignment horizontal="center" vertical="center"/>
      <protection hidden="1"/>
    </xf>
    <xf numFmtId="2" fontId="3" fillId="34" borderId="33" xfId="0" applyNumberFormat="1" applyFont="1" applyFill="1" applyBorder="1" applyAlignment="1" applyProtection="1">
      <alignment horizontal="center" vertical="center"/>
      <protection hidden="1"/>
    </xf>
    <xf numFmtId="49" fontId="3" fillId="34" borderId="34" xfId="0" applyNumberFormat="1" applyFont="1" applyFill="1" applyBorder="1" applyAlignment="1" applyProtection="1">
      <alignment horizontal="left" vertical="center" indent="8"/>
      <protection hidden="1"/>
    </xf>
    <xf numFmtId="49" fontId="3" fillId="34" borderId="32" xfId="0" applyNumberFormat="1" applyFont="1" applyFill="1" applyBorder="1" applyAlignment="1" applyProtection="1">
      <alignment horizontal="left" vertical="center" indent="8"/>
      <protection hidden="1"/>
    </xf>
    <xf numFmtId="2" fontId="3" fillId="34" borderId="32" xfId="0" applyNumberFormat="1" applyFont="1" applyFill="1" applyBorder="1" applyAlignment="1" applyProtection="1">
      <alignment horizontal="left" vertical="center"/>
      <protection hidden="1"/>
    </xf>
    <xf numFmtId="2" fontId="3" fillId="34" borderId="35" xfId="0" applyNumberFormat="1" applyFont="1" applyFill="1" applyBorder="1" applyAlignment="1" applyProtection="1">
      <alignment horizontal="left" vertical="center"/>
      <protection hidden="1"/>
    </xf>
    <xf numFmtId="2" fontId="1" fillId="36" borderId="36" xfId="0" applyNumberFormat="1" applyFont="1" applyFill="1" applyBorder="1" applyAlignment="1" applyProtection="1">
      <alignment horizontal="left" vertical="center"/>
      <protection hidden="1"/>
    </xf>
    <xf numFmtId="2" fontId="1" fillId="36" borderId="37" xfId="0" applyNumberFormat="1" applyFont="1" applyFill="1" applyBorder="1" applyAlignment="1" applyProtection="1">
      <alignment horizontal="left" vertical="center"/>
      <protection hidden="1"/>
    </xf>
    <xf numFmtId="1" fontId="1" fillId="35" borderId="13" xfId="0" applyNumberFormat="1" applyFont="1" applyFill="1" applyBorder="1" applyAlignment="1" applyProtection="1">
      <alignment horizontal="right" vertical="center" indent="1"/>
      <protection hidden="1"/>
    </xf>
    <xf numFmtId="1" fontId="1" fillId="35" borderId="15" xfId="0" applyNumberFormat="1" applyFont="1" applyFill="1" applyBorder="1" applyAlignment="1" applyProtection="1">
      <alignment horizontal="right" vertical="center" indent="1"/>
      <protection hidden="1"/>
    </xf>
    <xf numFmtId="1" fontId="1" fillId="26" borderId="23" xfId="0" applyNumberFormat="1" applyFont="1" applyFill="1" applyBorder="1" applyAlignment="1" applyProtection="1">
      <alignment horizontal="right" vertical="center" indent="1"/>
      <protection hidden="1"/>
    </xf>
    <xf numFmtId="49" fontId="10" fillId="33" borderId="0" xfId="0" applyNumberFormat="1" applyFont="1" applyFill="1" applyBorder="1" applyAlignment="1" applyProtection="1">
      <alignment horizontal="left" vertical="center" indent="1"/>
      <protection locked="0"/>
    </xf>
    <xf numFmtId="0" fontId="3" fillId="35" borderId="0" xfId="0" applyFont="1" applyFill="1" applyBorder="1" applyAlignment="1" applyProtection="1">
      <alignment horizontal="right" vertical="center"/>
      <protection hidden="1"/>
    </xf>
    <xf numFmtId="49" fontId="10" fillId="33" borderId="0" xfId="0" applyNumberFormat="1" applyFont="1" applyFill="1" applyBorder="1" applyAlignment="1" applyProtection="1">
      <alignment horizontal="left" vertical="center" indent="1"/>
      <protection locked="0"/>
    </xf>
    <xf numFmtId="2" fontId="1" fillId="36" borderId="36" xfId="0" applyNumberFormat="1" applyFont="1" applyFill="1" applyBorder="1" applyAlignment="1" applyProtection="1">
      <alignment horizontal="left" vertical="center" indent="1"/>
      <protection hidden="1"/>
    </xf>
    <xf numFmtId="2" fontId="1" fillId="36" borderId="38" xfId="0" applyNumberFormat="1" applyFont="1" applyFill="1" applyBorder="1" applyAlignment="1" applyProtection="1">
      <alignment horizontal="left" vertical="center" indent="1"/>
      <protection hidden="1"/>
    </xf>
    <xf numFmtId="169" fontId="1" fillId="35" borderId="39" xfId="0" applyNumberFormat="1" applyFont="1" applyFill="1" applyBorder="1" applyAlignment="1" applyProtection="1">
      <alignment horizontal="center" vertical="center"/>
      <protection hidden="1"/>
    </xf>
    <xf numFmtId="169" fontId="1" fillId="35" borderId="15" xfId="0" applyNumberFormat="1" applyFont="1" applyFill="1" applyBorder="1" applyAlignment="1" applyProtection="1">
      <alignment horizontal="center" vertical="center"/>
      <protection hidden="1"/>
    </xf>
    <xf numFmtId="169" fontId="1" fillId="35" borderId="11" xfId="0" applyNumberFormat="1" applyFont="1" applyFill="1" applyBorder="1" applyAlignment="1" applyProtection="1">
      <alignment horizontal="center" vertical="center"/>
      <protection hidden="1"/>
    </xf>
    <xf numFmtId="49" fontId="3" fillId="34" borderId="35" xfId="0" applyNumberFormat="1" applyFont="1" applyFill="1" applyBorder="1" applyAlignment="1" applyProtection="1">
      <alignment horizontal="left" vertical="center" indent="8"/>
      <protection hidden="1"/>
    </xf>
    <xf numFmtId="2" fontId="1" fillId="36" borderId="40" xfId="0" applyNumberFormat="1" applyFont="1" applyFill="1" applyBorder="1" applyAlignment="1" applyProtection="1">
      <alignment horizontal="left" vertical="center" indent="1"/>
      <protection hidden="1"/>
    </xf>
    <xf numFmtId="2" fontId="1" fillId="36" borderId="25" xfId="0" applyNumberFormat="1" applyFont="1" applyFill="1" applyBorder="1" applyAlignment="1" applyProtection="1">
      <alignment horizontal="left" vertical="center" indent="1"/>
      <protection hidden="1"/>
    </xf>
    <xf numFmtId="2" fontId="1" fillId="36" borderId="41" xfId="0" applyNumberFormat="1" applyFont="1" applyFill="1" applyBorder="1" applyAlignment="1" applyProtection="1">
      <alignment horizontal="left" vertical="center" indent="1"/>
      <protection hidden="1"/>
    </xf>
    <xf numFmtId="49" fontId="2" fillId="34" borderId="34" xfId="0" applyNumberFormat="1" applyFont="1" applyFill="1" applyBorder="1" applyAlignment="1" applyProtection="1">
      <alignment horizontal="left" vertical="center" indent="8"/>
      <protection hidden="1"/>
    </xf>
    <xf numFmtId="49" fontId="2" fillId="34" borderId="32" xfId="0" applyNumberFormat="1" applyFont="1" applyFill="1" applyBorder="1" applyAlignment="1" applyProtection="1">
      <alignment horizontal="left" vertical="center" indent="8"/>
      <protection hidden="1"/>
    </xf>
    <xf numFmtId="49" fontId="2" fillId="34" borderId="35" xfId="0" applyNumberFormat="1" applyFont="1" applyFill="1" applyBorder="1" applyAlignment="1" applyProtection="1">
      <alignment horizontal="left" vertical="center" indent="8"/>
      <protection hidden="1"/>
    </xf>
    <xf numFmtId="2" fontId="1" fillId="35" borderId="29" xfId="0" applyNumberFormat="1" applyFont="1" applyFill="1" applyBorder="1" applyAlignment="1" applyProtection="1">
      <alignment horizontal="center" vertical="center"/>
      <protection hidden="1"/>
    </xf>
    <xf numFmtId="2" fontId="1" fillId="35" borderId="17" xfId="0" applyNumberFormat="1" applyFont="1" applyFill="1" applyBorder="1" applyAlignment="1" applyProtection="1">
      <alignment horizontal="center" vertical="center"/>
      <protection hidden="1"/>
    </xf>
    <xf numFmtId="169" fontId="1" fillId="35" borderId="13" xfId="0" applyNumberFormat="1" applyFont="1" applyFill="1" applyBorder="1" applyAlignment="1" applyProtection="1">
      <alignment horizontal="center" vertical="center"/>
      <protection hidden="1"/>
    </xf>
    <xf numFmtId="2" fontId="1" fillId="36" borderId="36" xfId="0" applyNumberFormat="1" applyFont="1" applyFill="1" applyBorder="1" applyAlignment="1" applyProtection="1">
      <alignment horizontal="left" vertical="center" wrapText="1" indent="1"/>
      <protection hidden="1"/>
    </xf>
    <xf numFmtId="2" fontId="1" fillId="36" borderId="38" xfId="0" applyNumberFormat="1" applyFont="1" applyFill="1" applyBorder="1" applyAlignment="1" applyProtection="1">
      <alignment horizontal="left" vertical="center" wrapText="1" indent="1"/>
      <protection hidden="1"/>
    </xf>
    <xf numFmtId="2" fontId="1" fillId="35" borderId="24" xfId="0" applyNumberFormat="1" applyFont="1" applyFill="1" applyBorder="1" applyAlignment="1" applyProtection="1">
      <alignment horizontal="center" vertical="center"/>
      <protection hidden="1"/>
    </xf>
    <xf numFmtId="2" fontId="1" fillId="35" borderId="21" xfId="0" applyNumberFormat="1" applyFont="1" applyFill="1" applyBorder="1" applyAlignment="1" applyProtection="1">
      <alignment horizontal="center" vertical="center"/>
      <protection hidden="1"/>
    </xf>
    <xf numFmtId="2" fontId="1" fillId="36" borderId="42" xfId="0" applyNumberFormat="1" applyFont="1" applyFill="1" applyBorder="1" applyAlignment="1" applyProtection="1">
      <alignment horizontal="left" vertical="center" wrapText="1" indent="1"/>
      <protection hidden="1"/>
    </xf>
    <xf numFmtId="2" fontId="1" fillId="36" borderId="43" xfId="0" applyNumberFormat="1" applyFont="1" applyFill="1" applyBorder="1" applyAlignment="1" applyProtection="1">
      <alignment horizontal="left" vertical="center" wrapText="1" indent="1"/>
      <protection hidden="1"/>
    </xf>
    <xf numFmtId="2" fontId="2" fillId="36" borderId="39" xfId="0" applyNumberFormat="1" applyFont="1" applyFill="1" applyBorder="1" applyAlignment="1" applyProtection="1">
      <alignment horizontal="center" vertical="center"/>
      <protection hidden="1"/>
    </xf>
    <xf numFmtId="2" fontId="2" fillId="36" borderId="23" xfId="0" applyNumberFormat="1" applyFont="1" applyFill="1" applyBorder="1" applyAlignment="1" applyProtection="1">
      <alignment horizontal="center" vertical="center"/>
      <protection hidden="1"/>
    </xf>
    <xf numFmtId="2" fontId="2" fillId="37" borderId="44" xfId="0" applyNumberFormat="1" applyFont="1" applyFill="1" applyBorder="1" applyAlignment="1" applyProtection="1">
      <alignment horizontal="center" vertical="center"/>
      <protection hidden="1"/>
    </xf>
    <xf numFmtId="2" fontId="2" fillId="37" borderId="45" xfId="0" applyNumberFormat="1" applyFont="1" applyFill="1" applyBorder="1" applyAlignment="1" applyProtection="1">
      <alignment horizontal="center" vertical="center"/>
      <protection hidden="1"/>
    </xf>
    <xf numFmtId="2" fontId="2" fillId="37" borderId="46" xfId="0" applyNumberFormat="1" applyFont="1" applyFill="1" applyBorder="1" applyAlignment="1" applyProtection="1">
      <alignment horizontal="center" vertical="center"/>
      <protection hidden="1"/>
    </xf>
    <xf numFmtId="2" fontId="2" fillId="37" borderId="47" xfId="0" applyNumberFormat="1" applyFont="1" applyFill="1" applyBorder="1" applyAlignment="1" applyProtection="1">
      <alignment horizontal="center" vertical="center"/>
      <protection hidden="1"/>
    </xf>
    <xf numFmtId="2" fontId="2" fillId="37" borderId="48" xfId="0" applyNumberFormat="1" applyFont="1" applyFill="1" applyBorder="1" applyAlignment="1" applyProtection="1">
      <alignment horizontal="center" vertical="center"/>
      <protection hidden="1"/>
    </xf>
    <xf numFmtId="2" fontId="2" fillId="37" borderId="49" xfId="0" applyNumberFormat="1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center" vertical="center"/>
      <protection hidden="1"/>
    </xf>
    <xf numFmtId="2" fontId="1" fillId="36" borderId="40" xfId="0" applyNumberFormat="1" applyFont="1" applyFill="1" applyBorder="1" applyAlignment="1" applyProtection="1">
      <alignment horizontal="left" vertical="center" indent="1"/>
      <protection hidden="1"/>
    </xf>
    <xf numFmtId="2" fontId="1" fillId="36" borderId="41" xfId="0" applyNumberFormat="1" applyFont="1" applyFill="1" applyBorder="1" applyAlignment="1" applyProtection="1">
      <alignment horizontal="left" vertical="center" indent="1"/>
      <protection hidden="1"/>
    </xf>
    <xf numFmtId="2" fontId="1" fillId="36" borderId="50" xfId="0" applyNumberFormat="1" applyFont="1" applyFill="1" applyBorder="1" applyAlignment="1" applyProtection="1">
      <alignment horizontal="left" vertical="center" indent="1"/>
      <protection hidden="1"/>
    </xf>
    <xf numFmtId="2" fontId="1" fillId="36" borderId="17" xfId="0" applyNumberFormat="1" applyFont="1" applyFill="1" applyBorder="1" applyAlignment="1" applyProtection="1">
      <alignment horizontal="left" vertical="center" indent="1"/>
      <protection hidden="1"/>
    </xf>
    <xf numFmtId="165" fontId="1" fillId="35" borderId="13" xfId="0" applyNumberFormat="1" applyFont="1" applyFill="1" applyBorder="1" applyAlignment="1" applyProtection="1">
      <alignment horizontal="right" vertical="center" indent="1"/>
      <protection hidden="1"/>
    </xf>
    <xf numFmtId="165" fontId="1" fillId="35" borderId="15" xfId="0" applyNumberFormat="1" applyFont="1" applyFill="1" applyBorder="1" applyAlignment="1" applyProtection="1">
      <alignment horizontal="right" vertical="center" indent="1"/>
      <protection hidden="1"/>
    </xf>
    <xf numFmtId="165" fontId="1" fillId="35" borderId="11" xfId="0" applyNumberFormat="1" applyFont="1" applyFill="1" applyBorder="1" applyAlignment="1" applyProtection="1">
      <alignment horizontal="right" vertical="center" indent="1"/>
      <protection hidden="1"/>
    </xf>
    <xf numFmtId="169" fontId="1" fillId="35" borderId="13" xfId="0" applyNumberFormat="1" applyFont="1" applyFill="1" applyBorder="1" applyAlignment="1" applyProtection="1">
      <alignment horizontal="right" vertical="center" indent="1"/>
      <protection hidden="1"/>
    </xf>
    <xf numFmtId="169" fontId="1" fillId="35" borderId="15" xfId="0" applyNumberFormat="1" applyFont="1" applyFill="1" applyBorder="1" applyAlignment="1" applyProtection="1">
      <alignment horizontal="right" vertical="center" indent="1"/>
      <protection hidden="1"/>
    </xf>
    <xf numFmtId="169" fontId="1" fillId="35" borderId="11" xfId="0" applyNumberFormat="1" applyFont="1" applyFill="1" applyBorder="1" applyAlignment="1" applyProtection="1">
      <alignment horizontal="right" vertical="center" indent="1"/>
      <protection hidden="1"/>
    </xf>
    <xf numFmtId="165" fontId="1" fillId="26" borderId="13" xfId="0" applyNumberFormat="1" applyFont="1" applyFill="1" applyBorder="1" applyAlignment="1" applyProtection="1">
      <alignment horizontal="center" vertical="center"/>
      <protection hidden="1"/>
    </xf>
    <xf numFmtId="165" fontId="1" fillId="35" borderId="15" xfId="0" applyNumberFormat="1" applyFont="1" applyFill="1" applyBorder="1" applyAlignment="1" applyProtection="1">
      <alignment horizontal="center" vertical="center"/>
      <protection hidden="1"/>
    </xf>
    <xf numFmtId="165" fontId="1" fillId="35" borderId="11" xfId="0" applyNumberFormat="1" applyFont="1" applyFill="1" applyBorder="1" applyAlignment="1" applyProtection="1">
      <alignment horizontal="center" vertical="center"/>
      <protection hidden="1"/>
    </xf>
    <xf numFmtId="165" fontId="1" fillId="35" borderId="39" xfId="0" applyNumberFormat="1" applyFont="1" applyFill="1" applyBorder="1" applyAlignment="1" applyProtection="1">
      <alignment horizontal="right" vertical="center" indent="1"/>
      <protection hidden="1"/>
    </xf>
    <xf numFmtId="2" fontId="2" fillId="34" borderId="34" xfId="0" applyNumberFormat="1" applyFont="1" applyFill="1" applyBorder="1" applyAlignment="1" applyProtection="1">
      <alignment horizontal="left" vertical="center" indent="8"/>
      <protection hidden="1"/>
    </xf>
    <xf numFmtId="2" fontId="2" fillId="34" borderId="32" xfId="0" applyNumberFormat="1" applyFont="1" applyFill="1" applyBorder="1" applyAlignment="1" applyProtection="1">
      <alignment horizontal="left" vertical="center" indent="8"/>
      <protection hidden="1"/>
    </xf>
    <xf numFmtId="2" fontId="2" fillId="34" borderId="35" xfId="0" applyNumberFormat="1" applyFont="1" applyFill="1" applyBorder="1" applyAlignment="1" applyProtection="1">
      <alignment horizontal="left" vertical="center" indent="8"/>
      <protection hidden="1"/>
    </xf>
    <xf numFmtId="2" fontId="2" fillId="33" borderId="51" xfId="0" applyNumberFormat="1" applyFont="1" applyFill="1" applyBorder="1" applyAlignment="1" applyProtection="1">
      <alignment horizontal="center" vertical="center"/>
      <protection locked="0"/>
    </xf>
    <xf numFmtId="2" fontId="2" fillId="33" borderId="52" xfId="0" applyNumberFormat="1" applyFont="1" applyFill="1" applyBorder="1" applyAlignment="1" applyProtection="1">
      <alignment horizontal="center" vertical="center"/>
      <protection locked="0"/>
    </xf>
    <xf numFmtId="2" fontId="2" fillId="36" borderId="40" xfId="0" applyNumberFormat="1" applyFont="1" applyFill="1" applyBorder="1" applyAlignment="1" applyProtection="1">
      <alignment horizontal="center" vertical="center"/>
      <protection hidden="1"/>
    </xf>
    <xf numFmtId="2" fontId="2" fillId="36" borderId="41" xfId="0" applyNumberFormat="1" applyFont="1" applyFill="1" applyBorder="1" applyAlignment="1" applyProtection="1">
      <alignment horizontal="center" vertical="center"/>
      <protection hidden="1"/>
    </xf>
    <xf numFmtId="2" fontId="2" fillId="36" borderId="37" xfId="0" applyNumberFormat="1" applyFont="1" applyFill="1" applyBorder="1" applyAlignment="1" applyProtection="1">
      <alignment horizontal="center" vertical="center"/>
      <protection hidden="1"/>
    </xf>
    <xf numFmtId="2" fontId="2" fillId="36" borderId="21" xfId="0" applyNumberFormat="1" applyFont="1" applyFill="1" applyBorder="1" applyAlignment="1" applyProtection="1">
      <alignment horizontal="center" vertical="center"/>
      <protection hidden="1"/>
    </xf>
    <xf numFmtId="2" fontId="1" fillId="36" borderId="50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7" xfId="0" applyBorder="1" applyAlignment="1">
      <alignment horizontal="left" vertical="center" wrapText="1" indent="1"/>
    </xf>
    <xf numFmtId="2" fontId="2" fillId="37" borderId="13" xfId="0" applyNumberFormat="1" applyFont="1" applyFill="1" applyBorder="1" applyAlignment="1" applyProtection="1">
      <alignment horizontal="right" vertical="center" indent="1"/>
      <protection hidden="1"/>
    </xf>
    <xf numFmtId="2" fontId="2" fillId="37" borderId="15" xfId="0" applyNumberFormat="1" applyFont="1" applyFill="1" applyBorder="1" applyAlignment="1" applyProtection="1">
      <alignment horizontal="right" vertical="center" indent="1"/>
      <protection hidden="1"/>
    </xf>
    <xf numFmtId="2" fontId="2" fillId="37" borderId="11" xfId="0" applyNumberFormat="1" applyFont="1" applyFill="1" applyBorder="1" applyAlignment="1" applyProtection="1">
      <alignment horizontal="right" vertical="center" indent="1"/>
      <protection hidden="1"/>
    </xf>
    <xf numFmtId="165" fontId="1" fillId="35" borderId="39" xfId="0" applyNumberFormat="1" applyFont="1" applyFill="1" applyBorder="1" applyAlignment="1" applyProtection="1">
      <alignment horizontal="center" vertical="center"/>
      <protection hidden="1"/>
    </xf>
    <xf numFmtId="1" fontId="1" fillId="35" borderId="13" xfId="0" applyNumberFormat="1" applyFont="1" applyFill="1" applyBorder="1" applyAlignment="1" applyProtection="1">
      <alignment horizontal="center" vertical="center" wrapText="1"/>
      <protection hidden="1"/>
    </xf>
    <xf numFmtId="1" fontId="1" fillId="35" borderId="11" xfId="0" applyNumberFormat="1" applyFont="1" applyFill="1" applyBorder="1" applyAlignment="1" applyProtection="1">
      <alignment horizontal="center" vertical="center" wrapText="1"/>
      <protection hidden="1"/>
    </xf>
    <xf numFmtId="2" fontId="1" fillId="26" borderId="13" xfId="0" applyNumberFormat="1" applyFont="1" applyFill="1" applyBorder="1" applyAlignment="1" applyProtection="1">
      <alignment horizontal="center" vertical="center"/>
      <protection hidden="1"/>
    </xf>
    <xf numFmtId="2" fontId="1" fillId="26" borderId="11" xfId="0" applyNumberFormat="1" applyFont="1" applyFill="1" applyBorder="1" applyAlignment="1" applyProtection="1">
      <alignment horizontal="center" vertical="center"/>
      <protection hidden="1"/>
    </xf>
    <xf numFmtId="2" fontId="1" fillId="36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1" fillId="37" borderId="53" xfId="0" applyFont="1" applyFill="1" applyBorder="1" applyAlignment="1" applyProtection="1">
      <alignment horizontal="center" vertical="center"/>
      <protection hidden="1"/>
    </xf>
    <xf numFmtId="0" fontId="1" fillId="37" borderId="54" xfId="0" applyFont="1" applyFill="1" applyBorder="1" applyAlignment="1" applyProtection="1">
      <alignment horizontal="center" vertical="center"/>
      <protection hidden="1"/>
    </xf>
    <xf numFmtId="0" fontId="1" fillId="37" borderId="55" xfId="0" applyFont="1" applyFill="1" applyBorder="1" applyAlignment="1" applyProtection="1">
      <alignment horizontal="center" vertical="center"/>
      <protection hidden="1"/>
    </xf>
    <xf numFmtId="2" fontId="2" fillId="37" borderId="53" xfId="0" applyNumberFormat="1" applyFont="1" applyFill="1" applyBorder="1" applyAlignment="1" applyProtection="1">
      <alignment horizontal="right" vertical="center" indent="1"/>
      <protection hidden="1"/>
    </xf>
    <xf numFmtId="2" fontId="2" fillId="37" borderId="54" xfId="0" applyNumberFormat="1" applyFont="1" applyFill="1" applyBorder="1" applyAlignment="1" applyProtection="1">
      <alignment horizontal="right" vertical="center" indent="1"/>
      <protection hidden="1"/>
    </xf>
    <xf numFmtId="2" fontId="2" fillId="37" borderId="19" xfId="0" applyNumberFormat="1" applyFont="1" applyFill="1" applyBorder="1" applyAlignment="1" applyProtection="1">
      <alignment horizontal="right" vertical="center" indent="1"/>
      <protection hidden="1"/>
    </xf>
    <xf numFmtId="2" fontId="2" fillId="37" borderId="23" xfId="0" applyNumberFormat="1" applyFont="1" applyFill="1" applyBorder="1" applyAlignment="1" applyProtection="1">
      <alignment horizontal="right" vertical="center" indent="1"/>
      <protection hidden="1"/>
    </xf>
    <xf numFmtId="2" fontId="2" fillId="33" borderId="29" xfId="0" applyNumberFormat="1" applyFont="1" applyFill="1" applyBorder="1" applyAlignment="1" applyProtection="1">
      <alignment horizontal="center" vertical="center"/>
      <protection locked="0"/>
    </xf>
    <xf numFmtId="2" fontId="2" fillId="33" borderId="30" xfId="0" applyNumberFormat="1" applyFont="1" applyFill="1" applyBorder="1" applyAlignment="1" applyProtection="1">
      <alignment horizontal="center" vertical="center"/>
      <protection locked="0"/>
    </xf>
    <xf numFmtId="2" fontId="1" fillId="35" borderId="28" xfId="0" applyNumberFormat="1" applyFont="1" applyFill="1" applyBorder="1" applyAlignment="1" applyProtection="1">
      <alignment horizontal="left" vertical="center" indent="2"/>
      <protection hidden="1"/>
    </xf>
    <xf numFmtId="2" fontId="1" fillId="35" borderId="56" xfId="0" applyNumberFormat="1" applyFont="1" applyFill="1" applyBorder="1" applyAlignment="1" applyProtection="1">
      <alignment horizontal="left" vertical="center" indent="2"/>
      <protection hidden="1"/>
    </xf>
    <xf numFmtId="2" fontId="2" fillId="34" borderId="31" xfId="0" applyNumberFormat="1" applyFont="1" applyFill="1" applyBorder="1" applyAlignment="1" applyProtection="1">
      <alignment horizontal="center" vertical="center"/>
      <protection hidden="1"/>
    </xf>
    <xf numFmtId="2" fontId="2" fillId="34" borderId="33" xfId="0" applyNumberFormat="1" applyFont="1" applyFill="1" applyBorder="1" applyAlignment="1" applyProtection="1">
      <alignment horizontal="center" vertical="center"/>
      <protection hidden="1"/>
    </xf>
    <xf numFmtId="2" fontId="1" fillId="36" borderId="37" xfId="0" applyNumberFormat="1" applyFont="1" applyFill="1" applyBorder="1" applyAlignment="1" applyProtection="1">
      <alignment horizontal="left" vertical="center" indent="7"/>
      <protection hidden="1"/>
    </xf>
    <xf numFmtId="2" fontId="1" fillId="36" borderId="24" xfId="0" applyNumberFormat="1" applyFont="1" applyFill="1" applyBorder="1" applyAlignment="1" applyProtection="1">
      <alignment horizontal="left" vertical="center" indent="7"/>
      <protection hidden="1"/>
    </xf>
    <xf numFmtId="2" fontId="1" fillId="36" borderId="21" xfId="0" applyNumberFormat="1" applyFont="1" applyFill="1" applyBorder="1" applyAlignment="1" applyProtection="1">
      <alignment horizontal="left" vertical="center" indent="7"/>
      <protection hidden="1"/>
    </xf>
    <xf numFmtId="2" fontId="1" fillId="36" borderId="36" xfId="0" applyNumberFormat="1" applyFont="1" applyFill="1" applyBorder="1" applyAlignment="1" applyProtection="1">
      <alignment horizontal="left" vertical="center" indent="7"/>
      <protection hidden="1"/>
    </xf>
    <xf numFmtId="2" fontId="1" fillId="36" borderId="0" xfId="0" applyNumberFormat="1" applyFont="1" applyFill="1" applyBorder="1" applyAlignment="1" applyProtection="1">
      <alignment horizontal="left" vertical="center" indent="7"/>
      <protection hidden="1"/>
    </xf>
    <xf numFmtId="2" fontId="1" fillId="36" borderId="57" xfId="0" applyNumberFormat="1" applyFont="1" applyFill="1" applyBorder="1" applyAlignment="1" applyProtection="1">
      <alignment horizontal="left" vertical="center" indent="7"/>
      <protection hidden="1"/>
    </xf>
    <xf numFmtId="2" fontId="1" fillId="36" borderId="42" xfId="0" applyNumberFormat="1" applyFont="1" applyFill="1" applyBorder="1" applyAlignment="1" applyProtection="1">
      <alignment horizontal="left" vertical="center" indent="1"/>
      <protection hidden="1"/>
    </xf>
    <xf numFmtId="2" fontId="1" fillId="36" borderId="43" xfId="0" applyNumberFormat="1" applyFont="1" applyFill="1" applyBorder="1" applyAlignment="1" applyProtection="1">
      <alignment horizontal="left" vertical="center" indent="1"/>
      <protection hidden="1"/>
    </xf>
    <xf numFmtId="2" fontId="2" fillId="37" borderId="55" xfId="0" applyNumberFormat="1" applyFont="1" applyFill="1" applyBorder="1" applyAlignment="1" applyProtection="1">
      <alignment horizontal="right" vertical="center" indent="1"/>
      <protection hidden="1"/>
    </xf>
    <xf numFmtId="1" fontId="1" fillId="35" borderId="13" xfId="0" applyNumberFormat="1" applyFont="1" applyFill="1" applyBorder="1" applyAlignment="1" applyProtection="1">
      <alignment horizontal="center" vertical="center"/>
      <protection hidden="1"/>
    </xf>
    <xf numFmtId="1" fontId="1" fillId="35" borderId="15" xfId="0" applyNumberFormat="1" applyFont="1" applyFill="1" applyBorder="1" applyAlignment="1" applyProtection="1">
      <alignment horizontal="center" vertical="center"/>
      <protection hidden="1"/>
    </xf>
    <xf numFmtId="1" fontId="1" fillId="35" borderId="11" xfId="0" applyNumberFormat="1" applyFont="1" applyFill="1" applyBorder="1" applyAlignment="1" applyProtection="1">
      <alignment horizontal="center" vertical="center"/>
      <protection hidden="1"/>
    </xf>
    <xf numFmtId="170" fontId="1" fillId="35" borderId="13" xfId="0" applyNumberFormat="1" applyFont="1" applyFill="1" applyBorder="1" applyAlignment="1" applyProtection="1">
      <alignment horizontal="center" vertical="center"/>
      <protection hidden="1"/>
    </xf>
    <xf numFmtId="170" fontId="1" fillId="35" borderId="11" xfId="0" applyNumberFormat="1" applyFont="1" applyFill="1" applyBorder="1" applyAlignment="1" applyProtection="1">
      <alignment horizontal="center" vertical="center"/>
      <protection hidden="1"/>
    </xf>
    <xf numFmtId="165" fontId="0" fillId="0" borderId="11" xfId="0" applyNumberFormat="1" applyBorder="1" applyAlignment="1">
      <alignment horizontal="center" vertical="center"/>
    </xf>
    <xf numFmtId="0" fontId="0" fillId="38" borderId="58" xfId="0" applyFill="1" applyBorder="1" applyAlignment="1" applyProtection="1">
      <alignment horizontal="left" vertical="center" indent="1"/>
      <protection hidden="1"/>
    </xf>
    <xf numFmtId="0" fontId="0" fillId="38" borderId="59" xfId="0" applyFill="1" applyBorder="1" applyAlignment="1" applyProtection="1">
      <alignment horizontal="left" vertical="center" indent="1"/>
      <protection hidden="1"/>
    </xf>
    <xf numFmtId="2" fontId="0" fillId="40" borderId="60" xfId="0" applyNumberFormat="1" applyFill="1" applyBorder="1" applyAlignment="1" applyProtection="1">
      <alignment horizontal="right" vertical="center" indent="3"/>
      <protection hidden="1"/>
    </xf>
    <xf numFmtId="2" fontId="0" fillId="40" borderId="59" xfId="0" applyNumberFormat="1" applyFill="1" applyBorder="1" applyAlignment="1" applyProtection="1">
      <alignment horizontal="right" vertical="center" indent="3"/>
      <protection hidden="1"/>
    </xf>
    <xf numFmtId="49" fontId="9" fillId="40" borderId="60" xfId="0" applyNumberFormat="1" applyFont="1" applyFill="1" applyBorder="1" applyAlignment="1" applyProtection="1">
      <alignment horizontal="center" vertical="center"/>
      <protection hidden="1"/>
    </xf>
    <xf numFmtId="49" fontId="9" fillId="40" borderId="61" xfId="0" applyNumberFormat="1" applyFont="1" applyFill="1" applyBorder="1" applyAlignment="1" applyProtection="1">
      <alignment horizontal="center" vertical="center"/>
      <protection hidden="1"/>
    </xf>
    <xf numFmtId="0" fontId="0" fillId="38" borderId="62" xfId="0" applyFill="1" applyBorder="1" applyAlignment="1" applyProtection="1">
      <alignment horizontal="center" vertical="center"/>
      <protection hidden="1"/>
    </xf>
    <xf numFmtId="0" fontId="0" fillId="38" borderId="63" xfId="0" applyFill="1" applyBorder="1" applyAlignment="1" applyProtection="1">
      <alignment horizontal="center" vertical="center"/>
      <protection hidden="1"/>
    </xf>
    <xf numFmtId="0" fontId="0" fillId="38" borderId="64" xfId="0" applyFill="1" applyBorder="1" applyAlignment="1" applyProtection="1">
      <alignment horizontal="center" vertical="center"/>
      <protection hidden="1"/>
    </xf>
    <xf numFmtId="0" fontId="0" fillId="38" borderId="50" xfId="0" applyFill="1" applyBorder="1" applyAlignment="1" applyProtection="1">
      <alignment horizontal="left" vertical="center" indent="1"/>
      <protection hidden="1"/>
    </xf>
    <xf numFmtId="0" fontId="0" fillId="38" borderId="17" xfId="0" applyFill="1" applyBorder="1" applyAlignment="1" applyProtection="1">
      <alignment horizontal="left" vertical="center" indent="1"/>
      <protection hidden="1"/>
    </xf>
    <xf numFmtId="0" fontId="0" fillId="38" borderId="29" xfId="0" applyFill="1" applyBorder="1" applyAlignment="1" applyProtection="1">
      <alignment horizontal="center" vertical="center"/>
      <protection hidden="1"/>
    </xf>
    <xf numFmtId="0" fontId="0" fillId="38" borderId="17" xfId="0" applyFill="1" applyBorder="1" applyAlignment="1" applyProtection="1">
      <alignment horizontal="center" vertical="center"/>
      <protection hidden="1"/>
    </xf>
    <xf numFmtId="0" fontId="0" fillId="38" borderId="30" xfId="0" applyFill="1" applyBorder="1" applyAlignment="1" applyProtection="1">
      <alignment horizontal="center" vertical="center"/>
      <protection hidden="1"/>
    </xf>
    <xf numFmtId="165" fontId="0" fillId="40" borderId="29" xfId="0" applyNumberFormat="1" applyFill="1" applyBorder="1" applyAlignment="1" applyProtection="1">
      <alignment horizontal="right" vertical="center" indent="3"/>
      <protection hidden="1"/>
    </xf>
    <xf numFmtId="165" fontId="0" fillId="40" borderId="30" xfId="0" applyNumberFormat="1" applyFill="1" applyBorder="1" applyAlignment="1" applyProtection="1">
      <alignment horizontal="right" vertical="center" indent="3"/>
      <protection hidden="1"/>
    </xf>
    <xf numFmtId="165" fontId="0" fillId="40" borderId="17" xfId="0" applyNumberFormat="1" applyFill="1" applyBorder="1" applyAlignment="1" applyProtection="1">
      <alignment horizontal="right" vertical="center" indent="3"/>
      <protection hidden="1"/>
    </xf>
    <xf numFmtId="0" fontId="0" fillId="0" borderId="0" xfId="0" applyAlignment="1" applyProtection="1">
      <alignment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257175</xdr:colOff>
      <xdr:row>0</xdr:row>
      <xdr:rowOff>161925</xdr:rowOff>
    </xdr:from>
    <xdr:to>
      <xdr:col>9</xdr:col>
      <xdr:colOff>28575</xdr:colOff>
      <xdr:row>2</xdr:row>
      <xdr:rowOff>19050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72175" y="161925"/>
          <a:ext cx="5810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35</xdr:row>
      <xdr:rowOff>38100</xdr:rowOff>
    </xdr:from>
    <xdr:to>
      <xdr:col>9</xdr:col>
      <xdr:colOff>9525</xdr:colOff>
      <xdr:row>36</xdr:row>
      <xdr:rowOff>142875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62650" y="7991475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95250</xdr:colOff>
      <xdr:row>0</xdr:row>
      <xdr:rowOff>161925</xdr:rowOff>
    </xdr:from>
    <xdr:to>
      <xdr:col>1</xdr:col>
      <xdr:colOff>552450</xdr:colOff>
      <xdr:row>2</xdr:row>
      <xdr:rowOff>19050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0" y="161925"/>
          <a:ext cx="5810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447675</xdr:colOff>
      <xdr:row>0</xdr:row>
      <xdr:rowOff>76200</xdr:rowOff>
    </xdr:from>
    <xdr:to>
      <xdr:col>7</xdr:col>
      <xdr:colOff>333375</xdr:colOff>
      <xdr:row>2</xdr:row>
      <xdr:rowOff>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48225" y="76200"/>
          <a:ext cx="581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30</xdr:row>
      <xdr:rowOff>95250</xdr:rowOff>
    </xdr:to>
    <xdr:pic>
      <xdr:nvPicPr>
        <xdr:cNvPr id="1" name="Obraz 1" descr="l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37"/>
  <sheetViews>
    <sheetView tabSelected="1" zoomScalePageLayoutView="0" workbookViewId="0" topLeftCell="A1">
      <selection activeCell="D7" sqref="D7"/>
    </sheetView>
  </sheetViews>
  <sheetFormatPr defaultColWidth="9.125" defaultRowHeight="12.75"/>
  <cols>
    <col min="1" max="1" width="1.625" style="6" customWidth="1"/>
    <col min="2" max="3" width="12.625" style="6" customWidth="1"/>
    <col min="4" max="4" width="9.625" style="6" customWidth="1"/>
    <col min="5" max="5" width="8.625" style="6" customWidth="1"/>
    <col min="6" max="7" width="9.625" style="6" customWidth="1"/>
    <col min="8" max="9" width="10.625" style="6" customWidth="1"/>
    <col min="10" max="16384" width="9.125" style="6" customWidth="1"/>
  </cols>
  <sheetData>
    <row r="1" spans="1:9" ht="21" customHeight="1">
      <c r="A1" s="42"/>
      <c r="B1" s="103" t="s">
        <v>31</v>
      </c>
      <c r="C1" s="103"/>
      <c r="D1" s="103"/>
      <c r="E1" s="103"/>
      <c r="F1" s="103"/>
      <c r="G1" s="103"/>
      <c r="H1" s="103"/>
      <c r="I1" s="103"/>
    </row>
    <row r="2" spans="1:9" ht="12" customHeight="1">
      <c r="A2" s="42"/>
      <c r="B2" s="43"/>
      <c r="C2" s="43"/>
      <c r="D2" s="43"/>
      <c r="E2" s="43"/>
      <c r="F2" s="43"/>
      <c r="G2" s="43"/>
      <c r="H2" s="43"/>
      <c r="I2" s="43"/>
    </row>
    <row r="3" spans="1:9" ht="12" customHeight="1" thickBot="1">
      <c r="A3" s="42"/>
      <c r="B3" s="44"/>
      <c r="C3" s="44"/>
      <c r="D3" s="44"/>
      <c r="E3" s="44"/>
      <c r="F3" s="44"/>
      <c r="G3" s="44"/>
      <c r="H3" s="44"/>
      <c r="I3" s="44"/>
    </row>
    <row r="4" spans="1:9" ht="21" customHeight="1">
      <c r="A4" s="42"/>
      <c r="B4" s="123" t="s">
        <v>0</v>
      </c>
      <c r="C4" s="124"/>
      <c r="D4" s="95" t="s">
        <v>6</v>
      </c>
      <c r="E4" s="95" t="s">
        <v>7</v>
      </c>
      <c r="F4" s="95" t="s">
        <v>8</v>
      </c>
      <c r="G4" s="95" t="s">
        <v>9</v>
      </c>
      <c r="H4" s="55" t="s">
        <v>10</v>
      </c>
      <c r="I4" s="56"/>
    </row>
    <row r="5" spans="1:9" ht="21" customHeight="1" thickBot="1">
      <c r="A5" s="42"/>
      <c r="B5" s="125"/>
      <c r="C5" s="126"/>
      <c r="D5" s="96"/>
      <c r="E5" s="96"/>
      <c r="F5" s="96"/>
      <c r="G5" s="96"/>
      <c r="H5" s="8" t="s">
        <v>12</v>
      </c>
      <c r="I5" s="9" t="s">
        <v>11</v>
      </c>
    </row>
    <row r="6" spans="1:9" ht="15" customHeight="1">
      <c r="A6" s="42"/>
      <c r="B6" s="104" t="s">
        <v>15</v>
      </c>
      <c r="C6" s="105"/>
      <c r="D6" s="10"/>
      <c r="E6" s="117">
        <f>SUM(D7,D8)</f>
        <v>0</v>
      </c>
      <c r="F6" s="76" t="s">
        <v>4</v>
      </c>
      <c r="G6" s="132">
        <v>1</v>
      </c>
      <c r="H6" s="97">
        <f>ROUND(PRODUCT(E6,G6),2)</f>
        <v>0</v>
      </c>
      <c r="I6" s="98"/>
    </row>
    <row r="7" spans="1:9" ht="15" customHeight="1">
      <c r="A7" s="42"/>
      <c r="B7" s="74" t="s">
        <v>16</v>
      </c>
      <c r="C7" s="11" t="s">
        <v>2</v>
      </c>
      <c r="D7" s="1"/>
      <c r="E7" s="109"/>
      <c r="F7" s="77"/>
      <c r="G7" s="115"/>
      <c r="H7" s="99"/>
      <c r="I7" s="100"/>
    </row>
    <row r="8" spans="1:9" ht="15" customHeight="1">
      <c r="A8" s="42"/>
      <c r="B8" s="75"/>
      <c r="C8" s="12" t="s">
        <v>1</v>
      </c>
      <c r="D8" s="2"/>
      <c r="E8" s="110"/>
      <c r="F8" s="78"/>
      <c r="G8" s="116"/>
      <c r="H8" s="101"/>
      <c r="I8" s="102"/>
    </row>
    <row r="9" spans="1:9" ht="28.5" customHeight="1">
      <c r="A9" s="42"/>
      <c r="B9" s="106" t="s">
        <v>13</v>
      </c>
      <c r="C9" s="107"/>
      <c r="D9" s="24"/>
      <c r="E9" s="5" t="s">
        <v>4</v>
      </c>
      <c r="F9" s="5" t="s">
        <v>4</v>
      </c>
      <c r="G9" s="13">
        <v>0.5</v>
      </c>
      <c r="H9" s="57">
        <f>IF(ISNUMBER(D9),ROUND(PRODUCT(D9,G9),2),0)</f>
        <v>0</v>
      </c>
      <c r="I9" s="58"/>
    </row>
    <row r="10" spans="1:9" ht="15" customHeight="1">
      <c r="A10" s="42"/>
      <c r="B10" s="157" t="s">
        <v>17</v>
      </c>
      <c r="C10" s="158"/>
      <c r="D10" s="14"/>
      <c r="E10" s="108">
        <f>SUM(D11,D12)</f>
        <v>0</v>
      </c>
      <c r="F10" s="111">
        <f>PRODUCT(E10/2)</f>
        <v>0</v>
      </c>
      <c r="G10" s="114">
        <v>1</v>
      </c>
      <c r="H10" s="97">
        <f>ROUND(PRODUCT(F10,G10),2)</f>
        <v>0</v>
      </c>
      <c r="I10" s="98"/>
    </row>
    <row r="11" spans="1:9" ht="15" customHeight="1">
      <c r="A11" s="42"/>
      <c r="B11" s="74" t="s">
        <v>16</v>
      </c>
      <c r="C11" s="15" t="s">
        <v>2</v>
      </c>
      <c r="D11" s="1"/>
      <c r="E11" s="109"/>
      <c r="F11" s="112"/>
      <c r="G11" s="115"/>
      <c r="H11" s="99"/>
      <c r="I11" s="100"/>
    </row>
    <row r="12" spans="1:9" ht="15" customHeight="1">
      <c r="A12" s="42"/>
      <c r="B12" s="75"/>
      <c r="C12" s="16" t="s">
        <v>1</v>
      </c>
      <c r="D12" s="2"/>
      <c r="E12" s="110"/>
      <c r="F12" s="113"/>
      <c r="G12" s="116"/>
      <c r="H12" s="101"/>
      <c r="I12" s="102"/>
    </row>
    <row r="13" spans="1:9" ht="15" customHeight="1">
      <c r="A13" s="42"/>
      <c r="B13" s="157" t="s">
        <v>23</v>
      </c>
      <c r="C13" s="158"/>
      <c r="D13" s="14"/>
      <c r="E13" s="108">
        <f>SUM(D14,D15)</f>
        <v>0</v>
      </c>
      <c r="F13" s="88" t="s">
        <v>4</v>
      </c>
      <c r="G13" s="160">
        <v>2</v>
      </c>
      <c r="H13" s="129">
        <f>ROUND(PRODUCT(E13,G13),2)</f>
        <v>0</v>
      </c>
      <c r="I13" s="138" t="s">
        <v>14</v>
      </c>
    </row>
    <row r="14" spans="1:9" ht="15" customHeight="1">
      <c r="A14" s="42"/>
      <c r="B14" s="89" t="s">
        <v>24</v>
      </c>
      <c r="C14" s="15" t="s">
        <v>2</v>
      </c>
      <c r="D14" s="1"/>
      <c r="E14" s="109"/>
      <c r="F14" s="77"/>
      <c r="G14" s="161"/>
      <c r="H14" s="130"/>
      <c r="I14" s="139"/>
    </row>
    <row r="15" spans="1:9" ht="15" customHeight="1">
      <c r="A15" s="42"/>
      <c r="B15" s="90"/>
      <c r="C15" s="16" t="s">
        <v>1</v>
      </c>
      <c r="D15" s="2"/>
      <c r="E15" s="110"/>
      <c r="F15" s="78"/>
      <c r="G15" s="162"/>
      <c r="H15" s="131"/>
      <c r="I15" s="140"/>
    </row>
    <row r="16" spans="1:9" ht="28.5" customHeight="1">
      <c r="A16" s="42"/>
      <c r="B16" s="127" t="s">
        <v>25</v>
      </c>
      <c r="C16" s="128"/>
      <c r="D16" s="17" t="s">
        <v>4</v>
      </c>
      <c r="E16" s="35">
        <f>'Pomiar odnóg'!E28</f>
        <v>0</v>
      </c>
      <c r="F16" s="18" t="s">
        <v>4</v>
      </c>
      <c r="G16" s="18">
        <v>0.65</v>
      </c>
      <c r="H16" s="19" t="s">
        <v>14</v>
      </c>
      <c r="I16" s="20">
        <f>IF(ISNUMBER(E16),ROUND(PRODUCT(E16,G16),2),0)</f>
        <v>0</v>
      </c>
    </row>
    <row r="17" spans="1:9" ht="15" customHeight="1">
      <c r="A17" s="42"/>
      <c r="B17" s="93" t="s">
        <v>18</v>
      </c>
      <c r="C17" s="94"/>
      <c r="D17" s="163" t="s">
        <v>4</v>
      </c>
      <c r="E17" s="114">
        <f>'Pomiar odnóg'!C28</f>
        <v>0</v>
      </c>
      <c r="F17" s="135">
        <f>'Pomiar odnóg'!C29</f>
        <v>0</v>
      </c>
      <c r="G17" s="133" t="s">
        <v>26</v>
      </c>
      <c r="H17" s="129">
        <f>IF(H13&gt;0,IF(F17&gt;15,15,IF(F17&lt;5,0,F17)),0)</f>
        <v>0</v>
      </c>
      <c r="I17" s="141">
        <f>IF(I16&gt;0,F17,0)</f>
        <v>0</v>
      </c>
    </row>
    <row r="18" spans="1:9" ht="15" customHeight="1">
      <c r="A18" s="42"/>
      <c r="B18" s="90"/>
      <c r="C18" s="137"/>
      <c r="D18" s="164"/>
      <c r="E18" s="165"/>
      <c r="F18" s="136"/>
      <c r="G18" s="134"/>
      <c r="H18" s="131"/>
      <c r="I18" s="159"/>
    </row>
    <row r="19" spans="1:9" ht="15" customHeight="1">
      <c r="A19" s="42"/>
      <c r="B19" s="93" t="s">
        <v>34</v>
      </c>
      <c r="C19" s="94"/>
      <c r="D19" s="28"/>
      <c r="E19" s="68">
        <f>D20+D21</f>
        <v>0</v>
      </c>
      <c r="F19" s="50" t="s">
        <v>26</v>
      </c>
      <c r="G19" s="25" t="s">
        <v>36</v>
      </c>
      <c r="H19" s="129">
        <f>IF(H13&gt;0,IF(E19&gt;10,E19-10,0),0)</f>
        <v>0</v>
      </c>
      <c r="I19" s="141">
        <f>IF(I16&gt;0,G20+G21,0)</f>
        <v>0</v>
      </c>
    </row>
    <row r="20" spans="1:9" ht="15" customHeight="1">
      <c r="A20" s="42"/>
      <c r="B20" s="66"/>
      <c r="C20" s="15" t="s">
        <v>2</v>
      </c>
      <c r="D20" s="36">
        <f>MAX('Pomiar odnóg'!A3:A26)</f>
        <v>0</v>
      </c>
      <c r="E20" s="69"/>
      <c r="F20" s="51"/>
      <c r="G20" s="26">
        <f>IF(I16&gt;0,IF(D20&gt;5,5,D20),0)</f>
        <v>0</v>
      </c>
      <c r="H20" s="130"/>
      <c r="I20" s="142"/>
    </row>
    <row r="21" spans="1:9" ht="15" customHeight="1" thickBot="1">
      <c r="A21" s="42"/>
      <c r="B21" s="67"/>
      <c r="C21" s="16" t="s">
        <v>1</v>
      </c>
      <c r="D21" s="37">
        <f>MAX('Pomiar odnóg'!D3:D26)</f>
        <v>0</v>
      </c>
      <c r="E21" s="70"/>
      <c r="F21" s="52"/>
      <c r="G21" s="27">
        <f>IF(I16&gt;0,IF(D21&gt;5,5,D21),0)</f>
        <v>0</v>
      </c>
      <c r="H21" s="144"/>
      <c r="I21" s="143"/>
    </row>
    <row r="22" spans="1:9" ht="21" customHeight="1" thickBot="1">
      <c r="A22" s="42"/>
      <c r="B22" s="118" t="s">
        <v>19</v>
      </c>
      <c r="C22" s="119"/>
      <c r="D22" s="119"/>
      <c r="E22" s="119"/>
      <c r="F22" s="119"/>
      <c r="G22" s="120"/>
      <c r="H22" s="3">
        <f>IF(H13&gt;0,H6+H9+H10+H13+H17+H19,0)</f>
        <v>0</v>
      </c>
      <c r="I22" s="21">
        <f>IF(I16&gt;0,H6+H9+H10+I16+I17+I19,0)</f>
        <v>0</v>
      </c>
    </row>
    <row r="23" spans="1:9" ht="21" customHeight="1">
      <c r="A23" s="42"/>
      <c r="B23" s="80" t="s">
        <v>20</v>
      </c>
      <c r="C23" s="81"/>
      <c r="D23" s="81"/>
      <c r="E23" s="82"/>
      <c r="F23" s="147"/>
      <c r="G23" s="148"/>
      <c r="H23" s="48"/>
      <c r="I23" s="49"/>
    </row>
    <row r="24" spans="1:9" ht="21" customHeight="1">
      <c r="A24" s="42"/>
      <c r="B24" s="154" t="s">
        <v>35</v>
      </c>
      <c r="C24" s="155"/>
      <c r="D24" s="155"/>
      <c r="E24" s="156"/>
      <c r="F24" s="86" t="s">
        <v>27</v>
      </c>
      <c r="G24" s="87"/>
      <c r="H24" s="145"/>
      <c r="I24" s="146"/>
    </row>
    <row r="25" spans="1:9" ht="21" customHeight="1" thickBot="1">
      <c r="A25" s="42"/>
      <c r="B25" s="151" t="s">
        <v>21</v>
      </c>
      <c r="C25" s="152"/>
      <c r="D25" s="152"/>
      <c r="E25" s="153"/>
      <c r="F25" s="91" t="s">
        <v>28</v>
      </c>
      <c r="G25" s="92"/>
      <c r="H25" s="121"/>
      <c r="I25" s="122"/>
    </row>
    <row r="26" spans="1:9" ht="21" customHeight="1" thickBot="1">
      <c r="A26" s="42"/>
      <c r="B26" s="83" t="s">
        <v>22</v>
      </c>
      <c r="C26" s="84"/>
      <c r="D26" s="84"/>
      <c r="E26" s="84"/>
      <c r="F26" s="84"/>
      <c r="G26" s="85"/>
      <c r="H26" s="149">
        <f>H24+H25</f>
        <v>0</v>
      </c>
      <c r="I26" s="150"/>
    </row>
    <row r="27" spans="1:9" ht="21" customHeight="1" thickBot="1">
      <c r="A27" s="42"/>
      <c r="B27" s="62" t="s">
        <v>29</v>
      </c>
      <c r="C27" s="63"/>
      <c r="D27" s="63"/>
      <c r="E27" s="63"/>
      <c r="F27" s="63"/>
      <c r="G27" s="79"/>
      <c r="H27" s="4">
        <f>IF(H13&gt;0,H22-H26,0)</f>
        <v>0</v>
      </c>
      <c r="I27" s="22">
        <f>IF(I16&gt;0,I22-H26,0)</f>
        <v>0</v>
      </c>
    </row>
    <row r="28" spans="1:9" ht="21" customHeight="1" thickBot="1">
      <c r="A28" s="42"/>
      <c r="B28" s="62" t="s">
        <v>30</v>
      </c>
      <c r="C28" s="63"/>
      <c r="D28" s="63"/>
      <c r="E28" s="63"/>
      <c r="F28" s="64">
        <f>IF(OR(H13&gt;0,I16&gt;0),IF(H27&gt;=I27,"łopataczy","badylarzy"),"")</f>
      </c>
      <c r="G28" s="65"/>
      <c r="H28" s="59">
        <f>IF(H27&gt;=I27,H27,I27)</f>
        <v>0</v>
      </c>
      <c r="I28" s="61"/>
    </row>
    <row r="29" spans="1:9" ht="21" customHeight="1" thickBot="1">
      <c r="A29" s="42"/>
      <c r="B29" s="62" t="s">
        <v>3</v>
      </c>
      <c r="C29" s="63"/>
      <c r="D29" s="63"/>
      <c r="E29" s="63"/>
      <c r="F29" s="79"/>
      <c r="G29" s="59" t="str">
        <f>IF(H28&gt;299.99,"ZŁOTY",IF(H28&gt;274.99,"SREBRNY",IF(H28&gt;249.99,"BRĄZOWY","-")))</f>
        <v>-</v>
      </c>
      <c r="H29" s="60"/>
      <c r="I29" s="61"/>
    </row>
    <row r="30" spans="1:9" ht="12" customHeight="1">
      <c r="A30" s="42"/>
      <c r="B30" s="45"/>
      <c r="C30" s="45"/>
      <c r="D30" s="45"/>
      <c r="E30" s="45"/>
      <c r="F30" s="45"/>
      <c r="G30" s="45"/>
      <c r="H30" s="45"/>
      <c r="I30" s="45"/>
    </row>
    <row r="31" spans="1:9" ht="21" customHeight="1">
      <c r="A31" s="42"/>
      <c r="B31" s="23" t="s">
        <v>5</v>
      </c>
      <c r="C31" s="71"/>
      <c r="D31" s="71"/>
      <c r="E31" s="71"/>
      <c r="F31" s="72" t="s">
        <v>32</v>
      </c>
      <c r="G31" s="72"/>
      <c r="H31" s="73"/>
      <c r="I31" s="73"/>
    </row>
    <row r="32" spans="1:9" ht="12.75">
      <c r="A32" s="42"/>
      <c r="B32" s="46"/>
      <c r="C32" s="46"/>
      <c r="D32" s="46"/>
      <c r="E32" s="46"/>
      <c r="F32" s="46"/>
      <c r="G32" s="46"/>
      <c r="H32" s="46"/>
      <c r="I32" s="46"/>
    </row>
    <row r="33" spans="1:9" ht="21" customHeight="1">
      <c r="A33" s="42"/>
      <c r="B33" s="54" t="s">
        <v>33</v>
      </c>
      <c r="C33" s="54"/>
      <c r="D33" s="71"/>
      <c r="E33" s="71"/>
      <c r="F33" s="71"/>
      <c r="G33" s="71"/>
      <c r="H33" s="71"/>
      <c r="I33" s="71"/>
    </row>
    <row r="34" spans="1:9" ht="16.5" customHeight="1">
      <c r="A34" s="42"/>
      <c r="B34" s="47"/>
      <c r="C34" s="47"/>
      <c r="D34" s="47"/>
      <c r="E34" s="47"/>
      <c r="F34" s="47"/>
      <c r="G34" s="47"/>
      <c r="H34" s="47"/>
      <c r="I34" s="47"/>
    </row>
    <row r="35" spans="1:9" ht="21" customHeight="1">
      <c r="A35" s="42"/>
      <c r="B35" s="53"/>
      <c r="C35" s="53"/>
      <c r="D35" s="53"/>
      <c r="E35" s="53"/>
      <c r="F35" s="53"/>
      <c r="G35" s="53"/>
      <c r="H35" s="53"/>
      <c r="I35" s="53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 password="D67D" sheet="1" objects="1" scenarios="1" selectLockedCells="1"/>
  <mergeCells count="72">
    <mergeCell ref="G13:G15"/>
    <mergeCell ref="D17:D18"/>
    <mergeCell ref="E17:E18"/>
    <mergeCell ref="B13:C13"/>
    <mergeCell ref="B27:G27"/>
    <mergeCell ref="I19:I21"/>
    <mergeCell ref="H19:H21"/>
    <mergeCell ref="H24:I24"/>
    <mergeCell ref="F23:G23"/>
    <mergeCell ref="H26:I26"/>
    <mergeCell ref="B25:E25"/>
    <mergeCell ref="B24:E24"/>
    <mergeCell ref="E4:E5"/>
    <mergeCell ref="H10:I12"/>
    <mergeCell ref="F17:F18"/>
    <mergeCell ref="B17:C18"/>
    <mergeCell ref="F4:F5"/>
    <mergeCell ref="I13:I15"/>
    <mergeCell ref="B11:B12"/>
    <mergeCell ref="H17:H18"/>
    <mergeCell ref="B10:C10"/>
    <mergeCell ref="I17:I18"/>
    <mergeCell ref="E6:E8"/>
    <mergeCell ref="D4:D5"/>
    <mergeCell ref="B22:G22"/>
    <mergeCell ref="H25:I25"/>
    <mergeCell ref="B4:C5"/>
    <mergeCell ref="B16:C16"/>
    <mergeCell ref="H13:H15"/>
    <mergeCell ref="G6:G8"/>
    <mergeCell ref="E13:E15"/>
    <mergeCell ref="G17:G18"/>
    <mergeCell ref="F25:G25"/>
    <mergeCell ref="B19:C19"/>
    <mergeCell ref="G4:G5"/>
    <mergeCell ref="H6:I8"/>
    <mergeCell ref="B1:I1"/>
    <mergeCell ref="B6:C6"/>
    <mergeCell ref="B9:C9"/>
    <mergeCell ref="E10:E12"/>
    <mergeCell ref="F10:F12"/>
    <mergeCell ref="G10:G12"/>
    <mergeCell ref="C31:E31"/>
    <mergeCell ref="F31:G31"/>
    <mergeCell ref="H31:I31"/>
    <mergeCell ref="D33:I33"/>
    <mergeCell ref="B7:B8"/>
    <mergeCell ref="F6:F8"/>
    <mergeCell ref="B29:F29"/>
    <mergeCell ref="B23:E23"/>
    <mergeCell ref="B26:G26"/>
    <mergeCell ref="F24:G24"/>
    <mergeCell ref="H4:I4"/>
    <mergeCell ref="H9:I9"/>
    <mergeCell ref="G29:I29"/>
    <mergeCell ref="B28:E28"/>
    <mergeCell ref="F28:G28"/>
    <mergeCell ref="H28:I28"/>
    <mergeCell ref="B20:B21"/>
    <mergeCell ref="E19:E21"/>
    <mergeCell ref="F13:F15"/>
    <mergeCell ref="B14:B15"/>
    <mergeCell ref="A1:A35"/>
    <mergeCell ref="B2:I2"/>
    <mergeCell ref="B3:I3"/>
    <mergeCell ref="B30:I30"/>
    <mergeCell ref="B32:I32"/>
    <mergeCell ref="B34:I34"/>
    <mergeCell ref="H23:I23"/>
    <mergeCell ref="F19:F21"/>
    <mergeCell ref="B35:I35"/>
    <mergeCell ref="B33:C33"/>
  </mergeCells>
  <conditionalFormatting sqref="G29:H29">
    <cfRule type="cellIs" priority="1" dxfId="2" operator="equal" stopIfTrue="1">
      <formula>"ZŁOTY"</formula>
    </cfRule>
    <cfRule type="cellIs" priority="2" dxfId="1" operator="equal" stopIfTrue="1">
      <formula>"SREBRNY"</formula>
    </cfRule>
    <cfRule type="cellIs" priority="3" dxfId="0" operator="equal" stopIfTrue="1">
      <formula>"BRĄZOWY"</formula>
    </cfRule>
  </conditionalFormatting>
  <dataValidations count="9">
    <dataValidation type="decimal" allowBlank="1" showInputMessage="1" showErrorMessage="1" errorTitle="Uwaga" error="Proszę wpisywać poprawne liczby!" sqref="H26">
      <formula1>-3</formula1>
      <formula2>3</formula2>
    </dataValidation>
    <dataValidation type="decimal" allowBlank="1" showInputMessage="1" showErrorMessage="1" errorTitle="Uwaga" error="Proszę wpisywać poprawne liczby!" sqref="H19:H21 D7:D8">
      <formula1>0</formula1>
      <formula2>50</formula2>
    </dataValidation>
    <dataValidation type="decimal" allowBlank="1" showInputMessage="1" showErrorMessage="1" errorTitle="Uwaga" error="Proszę wpisywać poprawne liczby!" sqref="D14:D15">
      <formula1>0</formula1>
      <formula2>100</formula2>
    </dataValidation>
    <dataValidation type="decimal" allowBlank="1" showInputMessage="1" showErrorMessage="1" errorTitle="Uwaga" error="Proszę wpisywać poprawne liczby!" sqref="D9 D11:D12">
      <formula1>0</formula1>
      <formula2>1500</formula2>
    </dataValidation>
    <dataValidation allowBlank="1" showInputMessage="1" showErrorMessage="1" errorTitle="Uwaga" error="Proszę wpisywać poprawne liczby!" sqref="E16 F17:F18 D20 D21 E17:E18"/>
    <dataValidation type="decimal" allowBlank="1" showInputMessage="1" showErrorMessage="1" errorTitle="Uwaga" error="Proszę wpisywać poprawne liczby!" sqref="H17:H18">
      <formula1>0</formula1>
      <formula2>15</formula2>
    </dataValidation>
    <dataValidation type="decimal" allowBlank="1" showInputMessage="1" showErrorMessage="1" errorTitle="Uwaga" error="Proszę wpisywać poprawne liczby!" sqref="I19:I21">
      <formula1>0</formula1>
      <formula2>10</formula2>
    </dataValidation>
    <dataValidation type="decimal" allowBlank="1" showInputMessage="1" showErrorMessage="1" errorTitle="Uwaga" error="Proszę wpisywać poprawne liczby!" sqref="H24:I24">
      <formula1>0</formula1>
      <formula2>5</formula2>
    </dataValidation>
    <dataValidation type="decimal" allowBlank="1" showInputMessage="1" showErrorMessage="1" errorTitle="Uwaga" error="Proszę wpisywać poprawne liczby!" sqref="H25:I25">
      <formula1>0</formula1>
      <formula2>3</formula2>
    </dataValidation>
  </dataValidations>
  <printOptions/>
  <pageMargins left="0.75" right="0.75" top="1" bottom="1" header="0.5" footer="0.5"/>
  <pageSetup blackAndWhite="1" horizontalDpi="300" verticalDpi="300" orientation="portrait" paperSize="9" r:id="rId4"/>
  <ignoredErrors>
    <ignoredError sqref="H26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O29"/>
  <sheetViews>
    <sheetView zoomScalePageLayoutView="0" workbookViewId="0" topLeftCell="A1">
      <selection activeCell="B3" sqref="B3"/>
    </sheetView>
  </sheetViews>
  <sheetFormatPr defaultColWidth="9.125" defaultRowHeight="12.75"/>
  <cols>
    <col min="1" max="1" width="7.625" style="6" customWidth="1"/>
    <col min="2" max="3" width="10.625" style="6" customWidth="1"/>
    <col min="4" max="4" width="7.625" style="6" customWidth="1"/>
    <col min="5" max="6" width="10.625" style="6" customWidth="1"/>
    <col min="7" max="16384" width="9.125" style="6" customWidth="1"/>
  </cols>
  <sheetData>
    <row r="1" spans="1:6" ht="13.5" customHeight="1">
      <c r="A1" s="172" t="s">
        <v>40</v>
      </c>
      <c r="B1" s="173"/>
      <c r="C1" s="173"/>
      <c r="D1" s="173" t="s">
        <v>41</v>
      </c>
      <c r="E1" s="173"/>
      <c r="F1" s="174"/>
    </row>
    <row r="2" spans="1:9" ht="13.5" customHeight="1">
      <c r="A2" s="30" t="s">
        <v>37</v>
      </c>
      <c r="B2" s="31" t="s">
        <v>38</v>
      </c>
      <c r="C2" s="31" t="s">
        <v>39</v>
      </c>
      <c r="D2" s="31" t="s">
        <v>37</v>
      </c>
      <c r="E2" s="31" t="s">
        <v>38</v>
      </c>
      <c r="F2" s="32" t="s">
        <v>39</v>
      </c>
      <c r="I2" s="29" t="s">
        <v>52</v>
      </c>
    </row>
    <row r="3" spans="1:14" ht="13.5" customHeight="1">
      <c r="A3" s="33">
        <f>IF((ISBLANK(B3)),"",1)</f>
      </c>
      <c r="B3" s="38"/>
      <c r="C3" s="38"/>
      <c r="D3" s="34">
        <f>IF((ISBLANK(E3)),"",1)</f>
      </c>
      <c r="E3" s="39"/>
      <c r="F3" s="40"/>
      <c r="I3" s="183" t="s">
        <v>50</v>
      </c>
      <c r="J3" s="183"/>
      <c r="K3" s="183"/>
      <c r="L3" s="183"/>
      <c r="M3" s="183"/>
      <c r="N3" s="183"/>
    </row>
    <row r="4" spans="1:14" ht="13.5" customHeight="1">
      <c r="A4" s="33" t="str">
        <f>IF((ISBLANK(B4))," ",A3+1)</f>
        <v> </v>
      </c>
      <c r="B4" s="38"/>
      <c r="C4" s="38"/>
      <c r="D4" s="34" t="str">
        <f>IF((ISBLANK(E4))," ",D3+1)</f>
        <v> </v>
      </c>
      <c r="E4" s="39"/>
      <c r="F4" s="40"/>
      <c r="I4" s="183"/>
      <c r="J4" s="183"/>
      <c r="K4" s="183"/>
      <c r="L4" s="183"/>
      <c r="M4" s="183"/>
      <c r="N4" s="183"/>
    </row>
    <row r="5" spans="1:14" ht="13.5" customHeight="1">
      <c r="A5" s="33" t="str">
        <f>IF((ISBLANK(B5))," ",A4+1)</f>
        <v> </v>
      </c>
      <c r="B5" s="38"/>
      <c r="C5" s="38"/>
      <c r="D5" s="34" t="str">
        <f aca="true" t="shared" si="0" ref="D5:D26">IF((ISBLANK(E5))," ",D4+1)</f>
        <v> </v>
      </c>
      <c r="E5" s="39"/>
      <c r="F5" s="40"/>
      <c r="I5" s="183" t="s">
        <v>47</v>
      </c>
      <c r="J5" s="183"/>
      <c r="K5" s="183"/>
      <c r="L5" s="183"/>
      <c r="M5" s="183"/>
      <c r="N5" s="183"/>
    </row>
    <row r="6" spans="1:14" ht="13.5" customHeight="1">
      <c r="A6" s="33" t="str">
        <f aca="true" t="shared" si="1" ref="A6:A26">IF((ISBLANK(B6))," ",A5+1)</f>
        <v> </v>
      </c>
      <c r="B6" s="38"/>
      <c r="C6" s="38"/>
      <c r="D6" s="34" t="str">
        <f t="shared" si="0"/>
        <v> </v>
      </c>
      <c r="E6" s="39"/>
      <c r="F6" s="40"/>
      <c r="I6" s="41" t="s">
        <v>48</v>
      </c>
      <c r="J6" s="41"/>
      <c r="K6" s="41"/>
      <c r="L6" s="41"/>
      <c r="M6" s="41"/>
      <c r="N6" s="41"/>
    </row>
    <row r="7" spans="1:14" ht="13.5" customHeight="1">
      <c r="A7" s="33" t="str">
        <f t="shared" si="1"/>
        <v> </v>
      </c>
      <c r="B7" s="38"/>
      <c r="C7" s="38"/>
      <c r="D7" s="34" t="str">
        <f t="shared" si="0"/>
        <v> </v>
      </c>
      <c r="E7" s="39"/>
      <c r="F7" s="40"/>
      <c r="I7" s="183"/>
      <c r="J7" s="183"/>
      <c r="K7" s="183"/>
      <c r="L7" s="183"/>
      <c r="M7" s="183"/>
      <c r="N7" s="183"/>
    </row>
    <row r="8" spans="1:15" ht="13.5" customHeight="1">
      <c r="A8" s="33" t="str">
        <f t="shared" si="1"/>
        <v> </v>
      </c>
      <c r="B8" s="38"/>
      <c r="C8" s="38"/>
      <c r="D8" s="34" t="str">
        <f t="shared" si="0"/>
        <v> </v>
      </c>
      <c r="E8" s="39"/>
      <c r="F8" s="40"/>
      <c r="I8" s="183" t="s">
        <v>53</v>
      </c>
      <c r="J8" s="183"/>
      <c r="K8" s="183"/>
      <c r="L8" s="183"/>
      <c r="M8" s="183"/>
      <c r="N8" s="183"/>
      <c r="O8" s="183"/>
    </row>
    <row r="9" spans="1:14" ht="13.5" customHeight="1">
      <c r="A9" s="33" t="str">
        <f t="shared" si="1"/>
        <v> </v>
      </c>
      <c r="B9" s="38"/>
      <c r="C9" s="38"/>
      <c r="D9" s="34" t="str">
        <f t="shared" si="0"/>
        <v> </v>
      </c>
      <c r="E9" s="39"/>
      <c r="F9" s="40"/>
      <c r="I9" s="183"/>
      <c r="J9" s="183"/>
      <c r="K9" s="183"/>
      <c r="L9" s="183"/>
      <c r="M9" s="183"/>
      <c r="N9" s="183"/>
    </row>
    <row r="10" spans="1:14" ht="13.5" customHeight="1">
      <c r="A10" s="33" t="str">
        <f t="shared" si="1"/>
        <v> </v>
      </c>
      <c r="B10" s="38"/>
      <c r="C10" s="38"/>
      <c r="D10" s="34" t="str">
        <f t="shared" si="0"/>
        <v> </v>
      </c>
      <c r="E10" s="39"/>
      <c r="F10" s="40"/>
      <c r="I10" s="183" t="s">
        <v>51</v>
      </c>
      <c r="J10" s="183"/>
      <c r="K10" s="183"/>
      <c r="L10" s="183"/>
      <c r="M10" s="183"/>
      <c r="N10" s="183"/>
    </row>
    <row r="11" spans="1:6" ht="13.5" customHeight="1">
      <c r="A11" s="33" t="str">
        <f t="shared" si="1"/>
        <v> </v>
      </c>
      <c r="B11" s="38"/>
      <c r="C11" s="38"/>
      <c r="D11" s="34" t="str">
        <f t="shared" si="0"/>
        <v> </v>
      </c>
      <c r="E11" s="39"/>
      <c r="F11" s="40"/>
    </row>
    <row r="12" spans="1:6" ht="13.5" customHeight="1">
      <c r="A12" s="33" t="str">
        <f t="shared" si="1"/>
        <v> </v>
      </c>
      <c r="B12" s="38"/>
      <c r="C12" s="38"/>
      <c r="D12" s="34" t="str">
        <f t="shared" si="0"/>
        <v> </v>
      </c>
      <c r="E12" s="39"/>
      <c r="F12" s="40"/>
    </row>
    <row r="13" spans="1:6" ht="13.5" customHeight="1">
      <c r="A13" s="33" t="str">
        <f t="shared" si="1"/>
        <v> </v>
      </c>
      <c r="B13" s="38"/>
      <c r="C13" s="38"/>
      <c r="D13" s="34" t="str">
        <f t="shared" si="0"/>
        <v> </v>
      </c>
      <c r="E13" s="39"/>
      <c r="F13" s="40"/>
    </row>
    <row r="14" spans="1:6" ht="13.5" customHeight="1">
      <c r="A14" s="33" t="str">
        <f t="shared" si="1"/>
        <v> </v>
      </c>
      <c r="B14" s="38"/>
      <c r="C14" s="38"/>
      <c r="D14" s="34" t="str">
        <f t="shared" si="0"/>
        <v> </v>
      </c>
      <c r="E14" s="39"/>
      <c r="F14" s="40"/>
    </row>
    <row r="15" spans="1:6" ht="13.5" customHeight="1">
      <c r="A15" s="33" t="str">
        <f t="shared" si="1"/>
        <v> </v>
      </c>
      <c r="B15" s="38"/>
      <c r="C15" s="38"/>
      <c r="D15" s="34" t="str">
        <f t="shared" si="0"/>
        <v> </v>
      </c>
      <c r="E15" s="39"/>
      <c r="F15" s="40"/>
    </row>
    <row r="16" spans="1:6" ht="13.5" customHeight="1">
      <c r="A16" s="33" t="str">
        <f t="shared" si="1"/>
        <v> </v>
      </c>
      <c r="B16" s="38"/>
      <c r="C16" s="38"/>
      <c r="D16" s="34" t="str">
        <f t="shared" si="0"/>
        <v> </v>
      </c>
      <c r="E16" s="39"/>
      <c r="F16" s="40"/>
    </row>
    <row r="17" spans="1:6" ht="13.5" customHeight="1">
      <c r="A17" s="33" t="str">
        <f t="shared" si="1"/>
        <v> </v>
      </c>
      <c r="B17" s="38"/>
      <c r="C17" s="38"/>
      <c r="D17" s="34" t="str">
        <f t="shared" si="0"/>
        <v> </v>
      </c>
      <c r="E17" s="39"/>
      <c r="F17" s="40"/>
    </row>
    <row r="18" spans="1:6" ht="13.5" customHeight="1">
      <c r="A18" s="33" t="str">
        <f t="shared" si="1"/>
        <v> </v>
      </c>
      <c r="B18" s="38"/>
      <c r="C18" s="38"/>
      <c r="D18" s="34" t="str">
        <f t="shared" si="0"/>
        <v> </v>
      </c>
      <c r="E18" s="39"/>
      <c r="F18" s="40"/>
    </row>
    <row r="19" spans="1:6" ht="13.5" customHeight="1">
      <c r="A19" s="33" t="str">
        <f t="shared" si="1"/>
        <v> </v>
      </c>
      <c r="B19" s="38"/>
      <c r="C19" s="38"/>
      <c r="D19" s="34" t="str">
        <f t="shared" si="0"/>
        <v> </v>
      </c>
      <c r="E19" s="39"/>
      <c r="F19" s="40"/>
    </row>
    <row r="20" spans="1:6" ht="13.5" customHeight="1">
      <c r="A20" s="33" t="str">
        <f t="shared" si="1"/>
        <v> </v>
      </c>
      <c r="B20" s="38"/>
      <c r="C20" s="38"/>
      <c r="D20" s="34" t="str">
        <f t="shared" si="0"/>
        <v> </v>
      </c>
      <c r="E20" s="39"/>
      <c r="F20" s="40"/>
    </row>
    <row r="21" spans="1:6" ht="13.5" customHeight="1">
      <c r="A21" s="33" t="str">
        <f t="shared" si="1"/>
        <v> </v>
      </c>
      <c r="B21" s="38"/>
      <c r="C21" s="38"/>
      <c r="D21" s="34" t="str">
        <f t="shared" si="0"/>
        <v> </v>
      </c>
      <c r="E21" s="39"/>
      <c r="F21" s="40"/>
    </row>
    <row r="22" spans="1:6" ht="13.5" customHeight="1">
      <c r="A22" s="33" t="str">
        <f t="shared" si="1"/>
        <v> </v>
      </c>
      <c r="B22" s="38"/>
      <c r="C22" s="38"/>
      <c r="D22" s="34" t="str">
        <f t="shared" si="0"/>
        <v> </v>
      </c>
      <c r="E22" s="39"/>
      <c r="F22" s="40"/>
    </row>
    <row r="23" spans="1:6" ht="13.5" customHeight="1">
      <c r="A23" s="33" t="str">
        <f t="shared" si="1"/>
        <v> </v>
      </c>
      <c r="B23" s="38"/>
      <c r="C23" s="38"/>
      <c r="D23" s="34" t="str">
        <f t="shared" si="0"/>
        <v> </v>
      </c>
      <c r="E23" s="39"/>
      <c r="F23" s="40"/>
    </row>
    <row r="24" spans="1:6" ht="13.5" customHeight="1">
      <c r="A24" s="33" t="str">
        <f t="shared" si="1"/>
        <v> </v>
      </c>
      <c r="B24" s="38"/>
      <c r="C24" s="38"/>
      <c r="D24" s="34" t="str">
        <f t="shared" si="0"/>
        <v> </v>
      </c>
      <c r="E24" s="39"/>
      <c r="F24" s="40"/>
    </row>
    <row r="25" spans="1:6" ht="13.5" customHeight="1">
      <c r="A25" s="33" t="str">
        <f t="shared" si="1"/>
        <v> </v>
      </c>
      <c r="B25" s="38"/>
      <c r="C25" s="38"/>
      <c r="D25" s="34" t="str">
        <f t="shared" si="0"/>
        <v> </v>
      </c>
      <c r="E25" s="39"/>
      <c r="F25" s="40"/>
    </row>
    <row r="26" spans="1:6" ht="13.5" customHeight="1">
      <c r="A26" s="33" t="str">
        <f t="shared" si="1"/>
        <v> </v>
      </c>
      <c r="B26" s="38"/>
      <c r="C26" s="38"/>
      <c r="D26" s="34" t="str">
        <f t="shared" si="0"/>
        <v> </v>
      </c>
      <c r="E26" s="39"/>
      <c r="F26" s="40"/>
    </row>
    <row r="27" spans="1:6" ht="16.5" customHeight="1">
      <c r="A27" s="175" t="s">
        <v>42</v>
      </c>
      <c r="B27" s="176"/>
      <c r="C27" s="177" t="s">
        <v>45</v>
      </c>
      <c r="D27" s="178"/>
      <c r="E27" s="177" t="s">
        <v>46</v>
      </c>
      <c r="F27" s="179"/>
    </row>
    <row r="28" spans="1:6" ht="16.5" customHeight="1">
      <c r="A28" s="175" t="s">
        <v>43</v>
      </c>
      <c r="B28" s="176"/>
      <c r="C28" s="180">
        <f>SUM(B3:B26,E3:E26)</f>
        <v>0</v>
      </c>
      <c r="D28" s="182"/>
      <c r="E28" s="180">
        <f>SUM(C3:C26,F3:F26)</f>
        <v>0</v>
      </c>
      <c r="F28" s="181"/>
    </row>
    <row r="29" spans="1:6" ht="16.5" customHeight="1" thickBot="1">
      <c r="A29" s="166" t="s">
        <v>44</v>
      </c>
      <c r="B29" s="167"/>
      <c r="C29" s="168">
        <f>IF(OR(A3=1,D3=1),C28/(MAX(A3:A26)+MAX(D3:D26)),0)</f>
        <v>0</v>
      </c>
      <c r="D29" s="169"/>
      <c r="E29" s="170" t="s">
        <v>49</v>
      </c>
      <c r="F29" s="171"/>
    </row>
  </sheetData>
  <sheetProtection password="D67D" sheet="1" selectLockedCells="1"/>
  <mergeCells count="18">
    <mergeCell ref="I3:N3"/>
    <mergeCell ref="I5:N5"/>
    <mergeCell ref="I10:N10"/>
    <mergeCell ref="A28:B28"/>
    <mergeCell ref="I7:N7"/>
    <mergeCell ref="I4:N4"/>
    <mergeCell ref="I9:N9"/>
    <mergeCell ref="I8:O8"/>
    <mergeCell ref="A29:B29"/>
    <mergeCell ref="C29:D29"/>
    <mergeCell ref="E29:F29"/>
    <mergeCell ref="A1:C1"/>
    <mergeCell ref="D1:F1"/>
    <mergeCell ref="A27:B27"/>
    <mergeCell ref="C27:D27"/>
    <mergeCell ref="E27:F27"/>
    <mergeCell ref="E28:F28"/>
    <mergeCell ref="C28:D28"/>
  </mergeCells>
  <dataValidations count="2">
    <dataValidation type="decimal" allowBlank="1" showInputMessage="1" showErrorMessage="1" errorTitle="Uwaga!" error="Proszę wpisywać właściwe wartości" sqref="C3:C26 F3:F26">
      <formula1>0</formula1>
      <formula2>1000</formula2>
    </dataValidation>
    <dataValidation type="decimal" allowBlank="1" showInputMessage="1" showErrorMessage="1" errorTitle="Uwaga!" error="Proszę wpisywać właściwe wartości" sqref="B3:B26 E3:E26">
      <formula1>2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34" sqref="A34"/>
    </sheetView>
  </sheetViews>
  <sheetFormatPr defaultColWidth="9.00390625" defaultRowHeight="12.75"/>
  <sheetData/>
  <sheetProtection password="D67D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Otrębski</dc:creator>
  <cp:keywords/>
  <dc:description/>
  <cp:lastModifiedBy>ao</cp:lastModifiedBy>
  <cp:lastPrinted>2009-12-27T11:32:16Z</cp:lastPrinted>
  <dcterms:created xsi:type="dcterms:W3CDTF">2001-11-15T20:03:56Z</dcterms:created>
  <dcterms:modified xsi:type="dcterms:W3CDTF">2014-07-30T17:11:35Z</dcterms:modified>
  <cp:category/>
  <cp:version/>
  <cp:contentType/>
  <cp:contentStatus/>
</cp:coreProperties>
</file>